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27" activeTab="0"/>
  </bookViews>
  <sheets>
    <sheet name="TVM by Time and Rate" sheetId="1" r:id="rId1"/>
    <sheet name="Cash Flow vs Rate" sheetId="2" r:id="rId2"/>
    <sheet name="Duration vs Cost" sheetId="3" r:id="rId3"/>
    <sheet name="Construction Proj" sheetId="4" r:id="rId4"/>
    <sheet name="Constr Cash Flow Graphs" sheetId="5" r:id="rId5"/>
    <sheet name="Tech Proj" sheetId="6" r:id="rId6"/>
    <sheet name="Tech Cash Flow Graphs" sheetId="7" r:id="rId7"/>
  </sheets>
  <definedNames/>
  <calcPr fullCalcOnLoad="1"/>
</workbook>
</file>

<file path=xl/sharedStrings.xml><?xml version="1.0" encoding="utf-8"?>
<sst xmlns="http://schemas.openxmlformats.org/spreadsheetml/2006/main" count="62" uniqueCount="30">
  <si>
    <t>Value of $1,000 at</t>
  </si>
  <si>
    <t>Month</t>
  </si>
  <si>
    <t>Rate</t>
  </si>
  <si>
    <t>Cash Flow</t>
  </si>
  <si>
    <t>$100,000 one year from now</t>
  </si>
  <si>
    <t>$100,000 two years from now</t>
  </si>
  <si>
    <t>$1,000 per month for the next 12 months</t>
  </si>
  <si>
    <t>$1,000 per month for five years</t>
  </si>
  <si>
    <t>Total Project Cost</t>
  </si>
  <si>
    <t>Number of Months</t>
  </si>
  <si>
    <t>Monthly Cost</t>
  </si>
  <si>
    <t>Yearly Rate</t>
  </si>
  <si>
    <t>Present Value</t>
  </si>
  <si>
    <t>Difference</t>
  </si>
  <si>
    <t>Baseline Plan</t>
  </si>
  <si>
    <t>One Month Accelerated</t>
  </si>
  <si>
    <t>Cost</t>
  </si>
  <si>
    <t>Income</t>
  </si>
  <si>
    <t>PV of Monthly Cost/Income</t>
  </si>
  <si>
    <t>Cumulative Cash</t>
  </si>
  <si>
    <t>Cumulative PV</t>
  </si>
  <si>
    <t>Potential Revenue</t>
  </si>
  <si>
    <t>Baseline Project Cash Flow</t>
  </si>
  <si>
    <t>Six Month Delay, Double Cost</t>
  </si>
  <si>
    <t>On Time, Double Cost</t>
  </si>
  <si>
    <t>Six Month Delay, Even Cost</t>
  </si>
  <si>
    <t>Market Size</t>
  </si>
  <si>
    <t>Price</t>
  </si>
  <si>
    <t>Unit Sales</t>
  </si>
  <si>
    <t>Dollar Sales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</si>
</sst>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0.00%"/>
    <numFmt numFmtId="166" formatCode="[$$-409]#,##0.00;[RED]\-[$$-409]#,##0.00"/>
    <numFmt numFmtId="167" formatCode="[$$-409]#,##0;\-[$$-409]#,##0"/>
    <numFmt numFmtId="168" formatCode="[$$-409]#,##0;[RED]\-[$$-409]#,##0"/>
    <numFmt numFmtId="169" formatCode="GENERAL"/>
    <numFmt numFmtId="170" formatCode="#,##0"/>
  </numFmts>
  <fonts count="9">
    <font>
      <sz val="10"/>
      <name val="Arial"/>
      <family val="2"/>
    </font>
    <font>
      <b/>
      <sz val="10"/>
      <name val="Arial"/>
      <family val="2"/>
    </font>
    <font>
      <sz val="6.7"/>
      <name val="Arial"/>
      <family val="5"/>
    </font>
    <font>
      <sz val="6"/>
      <name val="Arial"/>
      <family val="5"/>
    </font>
    <font>
      <sz val="9.9"/>
      <name val="Arial"/>
      <family val="5"/>
    </font>
    <font>
      <sz val="14.4"/>
      <name val="Arial"/>
      <family val="5"/>
    </font>
    <font>
      <sz val="9"/>
      <name val="Arial"/>
      <family val="5"/>
    </font>
    <font>
      <sz val="8"/>
      <name val="Arial"/>
      <family val="5"/>
    </font>
    <font>
      <sz val="13"/>
      <name val="Arial"/>
      <family val="5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4">
    <xf numFmtId="164" fontId="0" fillId="0" borderId="0" xfId="0" applyAlignment="1">
      <alignment/>
    </xf>
    <xf numFmtId="164" fontId="1" fillId="0" borderId="0" xfId="0" applyFont="1" applyAlignment="1">
      <alignment/>
    </xf>
    <xf numFmtId="165" fontId="1" fillId="0" borderId="0" xfId="0" applyNumberFormat="1" applyFont="1" applyAlignment="1">
      <alignment/>
    </xf>
    <xf numFmtId="166" fontId="0" fillId="0" borderId="0" xfId="0" applyAlignment="1">
      <alignment/>
    </xf>
    <xf numFmtId="166" fontId="0" fillId="0" borderId="0" xfId="0" applyNumberFormat="1" applyAlignment="1">
      <alignment/>
    </xf>
    <xf numFmtId="165" fontId="0" fillId="0" borderId="0" xfId="0" applyNumberFormat="1" applyAlignment="1">
      <alignment/>
    </xf>
    <xf numFmtId="166" fontId="1" fillId="0" borderId="0" xfId="0" applyNumberFormat="1" applyFont="1" applyAlignment="1">
      <alignment/>
    </xf>
    <xf numFmtId="165" fontId="1" fillId="0" borderId="0" xfId="0" applyNumberFormat="1" applyFont="1" applyAlignment="1">
      <alignment horizontal="right"/>
    </xf>
    <xf numFmtId="166" fontId="1" fillId="0" borderId="0" xfId="0" applyFont="1" applyAlignment="1">
      <alignment/>
    </xf>
    <xf numFmtId="164" fontId="0" fillId="0" borderId="0" xfId="0" applyAlignment="1">
      <alignment horizontal="right"/>
    </xf>
    <xf numFmtId="168" fontId="0" fillId="0" borderId="0" xfId="0" applyNumberFormat="1" applyAlignment="1">
      <alignment horizontal="right"/>
    </xf>
    <xf numFmtId="164" fontId="1" fillId="0" borderId="0" xfId="0" applyFont="1" applyAlignment="1">
      <alignment horizontal="left"/>
    </xf>
    <xf numFmtId="168" fontId="1" fillId="0" borderId="0" xfId="0" applyNumberFormat="1" applyFont="1" applyAlignment="1">
      <alignment horizontal="right"/>
    </xf>
    <xf numFmtId="164" fontId="1" fillId="0" borderId="0" xfId="0" applyFont="1" applyAlignment="1">
      <alignment horizontal="right"/>
    </xf>
    <xf numFmtId="168" fontId="1" fillId="0" borderId="0" xfId="0" applyNumberFormat="1" applyFont="1" applyAlignment="1">
      <alignment horizontal="right" wrapText="1"/>
    </xf>
    <xf numFmtId="164" fontId="1" fillId="0" borderId="0" xfId="0" applyFont="1" applyAlignment="1">
      <alignment horizontal="right" wrapText="1"/>
    </xf>
    <xf numFmtId="164" fontId="0" fillId="0" borderId="0" xfId="0" applyAlignment="1">
      <alignment/>
    </xf>
    <xf numFmtId="168" fontId="0" fillId="0" borderId="0" xfId="0" applyAlignment="1">
      <alignment/>
    </xf>
    <xf numFmtId="170" fontId="0" fillId="0" borderId="0" xfId="0" applyNumberFormat="1" applyAlignment="1">
      <alignment/>
    </xf>
    <xf numFmtId="168" fontId="0" fillId="0" borderId="0" xfId="0" applyNumberFormat="1" applyAlignment="1">
      <alignment/>
    </xf>
    <xf numFmtId="170" fontId="1" fillId="0" borderId="0" xfId="0" applyNumberFormat="1" applyFont="1" applyAlignment="1">
      <alignment horizontal="right"/>
    </xf>
    <xf numFmtId="170" fontId="0" fillId="0" borderId="0" xfId="0" applyNumberFormat="1" applyAlignment="1">
      <alignment horizontal="right"/>
    </xf>
    <xf numFmtId="168" fontId="1" fillId="0" borderId="0" xfId="0" applyNumberFormat="1" applyFont="1" applyAlignment="1">
      <alignment horizontal="left"/>
    </xf>
    <xf numFmtId="164" fontId="0" fillId="0" borderId="0" xfId="0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40" b="0" i="0" u="none" baseline="0">
                <a:latin typeface="Arial"/>
                <a:ea typeface="Arial"/>
                <a:cs typeface="Arial"/>
              </a:rPr>
              <a:t>Value of $1,000 Drops Over Time</a:t>
            </a:r>
          </a:p>
        </c:rich>
      </c:tx>
      <c:layout/>
      <c:spPr>
        <a:noFill/>
        <a:ln w="3175"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strRef>
              <c:f>'TVM by Time and Rate'!$B$2</c:f>
            </c:strRef>
          </c:tx>
          <c:spPr>
            <a:ln w="3175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7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'TVM by Time and Rate'!$A$3:$A$243</c:f>
              <c:numCache/>
            </c:numRef>
          </c:xVal>
          <c:yVal>
            <c:numRef>
              <c:f>'TVM by Time and Rate'!$B$3:$B$243</c:f>
              <c:numCache/>
            </c:numRef>
          </c:yVal>
          <c:smooth val="0"/>
        </c:ser>
        <c:ser>
          <c:idx val="1"/>
          <c:order val="1"/>
          <c:tx>
            <c:strRef>
              <c:f>'TVM by Time and Rate'!$C$2</c:f>
            </c:strRef>
          </c:tx>
          <c:spPr>
            <a:ln w="3175">
              <a:solidFill>
                <a:srgbClr val="660066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'TVM by Time and Rate'!$A$3:$A$243</c:f>
              <c:numCache/>
            </c:numRef>
          </c:xVal>
          <c:yVal>
            <c:numRef>
              <c:f>'TVM by Time and Rate'!$C$3:$C$243</c:f>
              <c:numCache/>
            </c:numRef>
          </c:yVal>
          <c:smooth val="0"/>
        </c:ser>
        <c:ser>
          <c:idx val="2"/>
          <c:order val="2"/>
          <c:tx>
            <c:strRef>
              <c:f>'TVM by Time and Rate'!$D$2</c:f>
            </c:strRef>
          </c:tx>
          <c:spPr>
            <a:ln w="3175">
              <a:solidFill>
                <a:srgbClr val="0066CC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7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'TVM by Time and Rate'!$A$3:$A$243</c:f>
              <c:numCache/>
            </c:numRef>
          </c:xVal>
          <c:yVal>
            <c:numRef>
              <c:f>'TVM by Time and Rate'!$D$3:$D$243</c:f>
              <c:numCache/>
            </c:numRef>
          </c:yVal>
          <c:smooth val="0"/>
        </c:ser>
        <c:axId val="24409014"/>
        <c:axId val="18354535"/>
      </c:scatterChart>
      <c:valAx>
        <c:axId val="24409014"/>
        <c:scaling>
          <c:orientation val="minMax"/>
          <c:max val="2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90" b="0" i="0" u="none" baseline="0">
                    <a:latin typeface="Arial"/>
                    <a:ea typeface="Arial"/>
                    <a:cs typeface="Arial"/>
                  </a:rPr>
                  <a:t>Time (months)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18354535"/>
        <c:crosses val="autoZero"/>
        <c:crossBetween val="midCat"/>
        <c:dispUnits/>
        <c:majorUnit val="24"/>
        <c:minorUnit val="12"/>
      </c:valAx>
      <c:valAx>
        <c:axId val="1835453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90" b="0" i="0" u="none" baseline="0">
                    <a:latin typeface="Arial"/>
                    <a:ea typeface="Arial"/>
                    <a:cs typeface="Arial"/>
                  </a:rPr>
                  <a:t>Present Value ($)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[$$-409]#,##0;\-[$$-409]#,##0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24409014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0"/>
    <c:dispBlanksAs val="gap"/>
    <c:showDLblsOverMax val="0"/>
  </c:char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>
                <a:latin typeface="Arial"/>
                <a:ea typeface="Arial"/>
                <a:cs typeface="Arial"/>
              </a:rPr>
              <a:t>Construction Project Cash Flow - On-Time Scenario</a:t>
            </a:r>
          </a:p>
        </c:rich>
      </c:tx>
      <c:layout/>
      <c:spPr>
        <a:noFill/>
        <a:ln w="3175"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strRef>
              <c:f>'Constr Cash Flow Graphs'!$B$1</c:f>
            </c:strRef>
          </c:tx>
          <c:spPr>
            <a:ln w="3175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'Constr Cash Flow Graphs'!$A$2:$A$121</c:f>
              <c:numCache/>
            </c:numRef>
          </c:xVal>
          <c:yVal>
            <c:numRef>
              <c:f>'Constr Cash Flow Graphs'!$B$2:$B$121</c:f>
              <c:numCache/>
            </c:numRef>
          </c:yVal>
          <c:smooth val="0"/>
        </c:ser>
        <c:ser>
          <c:idx val="1"/>
          <c:order val="1"/>
          <c:tx>
            <c:strRef>
              <c:f>'Constr Cash Flow Graphs'!$C$1</c:f>
            </c:strRef>
          </c:tx>
          <c:spPr>
            <a:ln w="3175">
              <a:solidFill>
                <a:srgbClr val="0066CC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'Constr Cash Flow Graphs'!$A$2:$A$121</c:f>
              <c:numCache/>
            </c:numRef>
          </c:xVal>
          <c:yVal>
            <c:numRef>
              <c:f>'Constr Cash Flow Graphs'!$C$2:$C$121</c:f>
              <c:numCache/>
            </c:numRef>
          </c:yVal>
          <c:smooth val="0"/>
        </c:ser>
        <c:ser>
          <c:idx val="2"/>
          <c:order val="2"/>
          <c:tx>
            <c:strRef>
              <c:f>'Constr Cash Flow Graphs'!$D$1</c:f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'Constr Cash Flow Graphs'!$A$2:$A$121</c:f>
              <c:numCache/>
            </c:numRef>
          </c:xVal>
          <c:yVal>
            <c:numRef>
              <c:f>'Constr Cash Flow Graphs'!$D$2:$D$121</c:f>
              <c:numCache/>
            </c:numRef>
          </c:yVal>
          <c:smooth val="0"/>
        </c:ser>
        <c:axId val="30973088"/>
        <c:axId val="10322337"/>
      </c:scatterChart>
      <c:valAx>
        <c:axId val="309730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Time (months)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10322337"/>
        <c:crosses val="autoZero"/>
        <c:crossBetween val="midCat"/>
        <c:dispUnits/>
        <c:majorUnit val="24"/>
      </c:valAx>
      <c:valAx>
        <c:axId val="10322337"/>
        <c:scaling>
          <c:orientation val="minMax"/>
          <c:max val="100000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[$$-409]#,##0;[RED]\-[$$-409]#,##0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30973088"/>
        <c:crosses val="autoZero"/>
        <c:crossBetween val="midCat"/>
        <c:dispUnits/>
      </c:valAx>
      <c:spPr>
        <a:noFill/>
        <a:ln w="3175"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>
                <a:latin typeface="Arial"/>
                <a:ea typeface="Arial"/>
                <a:cs typeface="Arial"/>
              </a:rPr>
              <a:t>Tech Project Cash Flow - On-Time On-Budget</a:t>
            </a:r>
          </a:p>
        </c:rich>
      </c:tx>
      <c:layout/>
      <c:spPr>
        <a:noFill/>
        <a:ln w="3175"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strRef>
              <c:f>'Tech Cash Flow Graphs'!$B$2</c:f>
            </c:strRef>
          </c:tx>
          <c:spPr>
            <a:ln w="3175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'Tech Cash Flow Graphs'!$A$3:$A$38</c:f>
              <c:numCache/>
            </c:numRef>
          </c:xVal>
          <c:yVal>
            <c:numRef>
              <c:f>'Tech Cash Flow Graphs'!$B$3:$B$38</c:f>
              <c:numCache/>
            </c:numRef>
          </c:yVal>
          <c:smooth val="0"/>
        </c:ser>
        <c:ser>
          <c:idx val="1"/>
          <c:order val="1"/>
          <c:tx>
            <c:strRef>
              <c:f>'Tech Cash Flow Graphs'!$C$2</c:f>
            </c:strRef>
          </c:tx>
          <c:spPr>
            <a:ln w="3175">
              <a:solidFill>
                <a:srgbClr val="660066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'Tech Cash Flow Graphs'!$A$3:$A$38</c:f>
              <c:numCache/>
            </c:numRef>
          </c:xVal>
          <c:yVal>
            <c:numRef>
              <c:f>'Tech Cash Flow Graphs'!$C$3:$C$38</c:f>
              <c:numCache/>
            </c:numRef>
          </c:yVal>
          <c:smooth val="0"/>
        </c:ser>
        <c:ser>
          <c:idx val="2"/>
          <c:order val="2"/>
          <c:tx>
            <c:strRef>
              <c:f>'Tech Cash Flow Graphs'!$D$2</c:f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'Tech Cash Flow Graphs'!$A$3:$A$38</c:f>
              <c:numCache/>
            </c:numRef>
          </c:xVal>
          <c:yVal>
            <c:numRef>
              <c:f>'Tech Cash Flow Graphs'!$D$3:$D$38</c:f>
              <c:numCache/>
            </c:numRef>
          </c:yVal>
          <c:smooth val="0"/>
        </c:ser>
        <c:axId val="25792170"/>
        <c:axId val="30802939"/>
      </c:scatterChart>
      <c:valAx>
        <c:axId val="25792170"/>
        <c:scaling>
          <c:orientation val="minMax"/>
          <c:max val="3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Time (months)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30802939"/>
        <c:crosses val="autoZero"/>
        <c:crossBetween val="midCat"/>
        <c:dispUnits/>
        <c:majorUnit val="12"/>
      </c:valAx>
      <c:valAx>
        <c:axId val="3080293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[$$-409]#,##0;[RED]\-[$$-409]#,##0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25792170"/>
        <c:crosses val="autoZero"/>
        <c:crossBetween val="midCat"/>
        <c:dispUnits/>
      </c:valAx>
      <c:spPr>
        <a:noFill/>
        <a:ln w="3175"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>
                <a:latin typeface="Arial"/>
                <a:ea typeface="Arial"/>
                <a:cs typeface="Arial"/>
              </a:rPr>
              <a:t>Tech Project Cash Flow - Double Budget and Schedule</a:t>
            </a:r>
          </a:p>
        </c:rich>
      </c:tx>
      <c:layout/>
      <c:spPr>
        <a:noFill/>
        <a:ln w="3175"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strRef>
              <c:f>'Tech Cash Flow Graphs'!$G$2</c:f>
            </c:strRef>
          </c:tx>
          <c:spPr>
            <a:ln w="3175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'Tech Cash Flow Graphs'!$F$3:$F$38</c:f>
              <c:numCache/>
            </c:numRef>
          </c:xVal>
          <c:yVal>
            <c:numRef>
              <c:f>'Tech Cash Flow Graphs'!$G$3:$G$38</c:f>
              <c:numCache/>
            </c:numRef>
          </c:yVal>
          <c:smooth val="0"/>
        </c:ser>
        <c:ser>
          <c:idx val="1"/>
          <c:order val="1"/>
          <c:tx>
            <c:strRef>
              <c:f>'Tech Cash Flow Graphs'!$H$2</c:f>
            </c:strRef>
          </c:tx>
          <c:spPr>
            <a:ln w="3175">
              <a:solidFill>
                <a:srgbClr val="660066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'Tech Cash Flow Graphs'!$F$3:$F$38</c:f>
              <c:numCache/>
            </c:numRef>
          </c:xVal>
          <c:yVal>
            <c:numRef>
              <c:f>'Tech Cash Flow Graphs'!$H$3:$H$38</c:f>
              <c:numCache/>
            </c:numRef>
          </c:yVal>
          <c:smooth val="0"/>
        </c:ser>
        <c:ser>
          <c:idx val="2"/>
          <c:order val="2"/>
          <c:tx>
            <c:strRef>
              <c:f>'Tech Cash Flow Graphs'!$I$2</c:f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'Tech Cash Flow Graphs'!$F$3:$F$38</c:f>
              <c:numCache/>
            </c:numRef>
          </c:xVal>
          <c:yVal>
            <c:numRef>
              <c:f>'Tech Cash Flow Graphs'!$I$3:$I$38</c:f>
              <c:numCache/>
            </c:numRef>
          </c:yVal>
          <c:smooth val="0"/>
        </c:ser>
        <c:axId val="8790996"/>
        <c:axId val="12010101"/>
      </c:scatterChart>
      <c:valAx>
        <c:axId val="8790996"/>
        <c:scaling>
          <c:orientation val="minMax"/>
          <c:max val="3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Time (months)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12010101"/>
        <c:crosses val="autoZero"/>
        <c:crossBetween val="midCat"/>
        <c:dispUnits/>
        <c:majorUnit val="12"/>
      </c:valAx>
      <c:valAx>
        <c:axId val="12010101"/>
        <c:scaling>
          <c:orientation val="minMax"/>
          <c:max val="70000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[$$-409]#,##0;[RED]\-[$$-409]#,##0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8790996"/>
        <c:crosses val="autoZero"/>
        <c:crossBetween val="midCat"/>
        <c:dispUnits/>
        <c:majorUnit val="1000000"/>
      </c:valAx>
      <c:spPr>
        <a:noFill/>
        <a:ln w="3175"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0</xdr:row>
      <xdr:rowOff>0</xdr:rowOff>
    </xdr:from>
    <xdr:to>
      <xdr:col>11</xdr:col>
      <xdr:colOff>476250</xdr:colOff>
      <xdr:row>17</xdr:row>
      <xdr:rowOff>47625</xdr:rowOff>
    </xdr:to>
    <xdr:graphicFrame>
      <xdr:nvGraphicFramePr>
        <xdr:cNvPr id="1" name="Chart 1"/>
        <xdr:cNvGraphicFramePr/>
      </xdr:nvGraphicFramePr>
      <xdr:xfrm>
        <a:off x="3914775" y="0"/>
        <a:ext cx="5153025" cy="2800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390525</xdr:colOff>
      <xdr:row>1</xdr:row>
      <xdr:rowOff>85725</xdr:rowOff>
    </xdr:from>
    <xdr:to>
      <xdr:col>10</xdr:col>
      <xdr:colOff>247650</xdr:colOff>
      <xdr:row>16</xdr:row>
      <xdr:rowOff>152400</xdr:rowOff>
    </xdr:to>
    <xdr:graphicFrame>
      <xdr:nvGraphicFramePr>
        <xdr:cNvPr id="1" name="Chart 1"/>
        <xdr:cNvGraphicFramePr/>
      </xdr:nvGraphicFramePr>
      <xdr:xfrm>
        <a:off x="4267200" y="400050"/>
        <a:ext cx="4543425" cy="2495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152400</xdr:colOff>
      <xdr:row>1</xdr:row>
      <xdr:rowOff>123825</xdr:rowOff>
    </xdr:from>
    <xdr:to>
      <xdr:col>14</xdr:col>
      <xdr:colOff>781050</xdr:colOff>
      <xdr:row>16</xdr:row>
      <xdr:rowOff>47625</xdr:rowOff>
    </xdr:to>
    <xdr:graphicFrame>
      <xdr:nvGraphicFramePr>
        <xdr:cNvPr id="1" name="Chart 1"/>
        <xdr:cNvGraphicFramePr/>
      </xdr:nvGraphicFramePr>
      <xdr:xfrm>
        <a:off x="7743825" y="285750"/>
        <a:ext cx="4533900" cy="2505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161925</xdr:colOff>
      <xdr:row>17</xdr:row>
      <xdr:rowOff>9525</xdr:rowOff>
    </xdr:from>
    <xdr:to>
      <xdr:col>14</xdr:col>
      <xdr:colOff>781050</xdr:colOff>
      <xdr:row>32</xdr:row>
      <xdr:rowOff>85725</xdr:rowOff>
    </xdr:to>
    <xdr:graphicFrame>
      <xdr:nvGraphicFramePr>
        <xdr:cNvPr id="2" name="Chart 2"/>
        <xdr:cNvGraphicFramePr/>
      </xdr:nvGraphicFramePr>
      <xdr:xfrm>
        <a:off x="7753350" y="2914650"/>
        <a:ext cx="4524375" cy="2505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43"/>
  <sheetViews>
    <sheetView tabSelected="1" workbookViewId="0" topLeftCell="A1">
      <selection activeCell="A1" sqref="A1"/>
    </sheetView>
  </sheetViews>
  <sheetFormatPr defaultColWidth="12.57421875" defaultRowHeight="12.75"/>
  <cols>
    <col min="1" max="16384" width="11.7109375" style="0" customWidth="1"/>
  </cols>
  <sheetData>
    <row r="1" spans="1:2" ht="12.75">
      <c r="A1" s="1"/>
      <c r="B1" s="1" t="s">
        <v>0</v>
      </c>
    </row>
    <row r="2" spans="1:4" ht="12.75">
      <c r="A2" s="1" t="s">
        <v>1</v>
      </c>
      <c r="B2" s="2">
        <v>0.06</v>
      </c>
      <c r="C2" s="2">
        <v>0.08</v>
      </c>
      <c r="D2" s="2">
        <v>0.12</v>
      </c>
    </row>
    <row r="3" spans="1:4" ht="12.75">
      <c r="A3">
        <v>0</v>
      </c>
      <c r="B3" s="3">
        <f>PV(B$2/12,$A3,0,-1000)</f>
        <v>1000</v>
      </c>
      <c r="C3" s="3">
        <f>PV(C$2/12,$A3,0,-1000)</f>
        <v>1000</v>
      </c>
      <c r="D3" s="3">
        <f>PV(D$2/12,$A3,0,-1000)</f>
        <v>1000</v>
      </c>
    </row>
    <row r="4" spans="1:4" ht="12.75">
      <c r="A4">
        <v>1</v>
      </c>
      <c r="B4" s="3">
        <f>PV(B$2/12,$A4,0,-1000)</f>
        <v>995.0248756218907</v>
      </c>
      <c r="C4" s="3">
        <f>PV(C$2/12,$A4,0,-1000)</f>
        <v>993.3774834437087</v>
      </c>
      <c r="D4" s="3">
        <f>PV(D$2/12,$A4,0,-1000)</f>
        <v>990.09900990099</v>
      </c>
    </row>
    <row r="5" spans="1:4" ht="12.75">
      <c r="A5">
        <v>2</v>
      </c>
      <c r="B5" s="3">
        <f>PV(B$2/12,$A5,0,-1000)</f>
        <v>990.0745031063589</v>
      </c>
      <c r="C5" s="3">
        <f>PV(C$2/12,$A5,0,-1000)</f>
        <v>986.7988246129557</v>
      </c>
      <c r="D5" s="3">
        <f>PV(D$2/12,$A5,0,-1000)</f>
        <v>980.2960494069208</v>
      </c>
    </row>
    <row r="6" spans="1:4" ht="12.75">
      <c r="A6">
        <v>3</v>
      </c>
      <c r="B6" s="3">
        <f>PV(B$2/12,$A6,0,-1000)</f>
        <v>985.1487593098101</v>
      </c>
      <c r="C6" s="3">
        <f>PV(C$2/12,$A6,0,-1000)</f>
        <v>980.2637330592275</v>
      </c>
      <c r="D6" s="3">
        <f>PV(D$2/12,$A6,0,-1000)</f>
        <v>970.5901479276445</v>
      </c>
    </row>
    <row r="7" spans="1:4" ht="12.75">
      <c r="A7">
        <v>4</v>
      </c>
      <c r="B7" s="3">
        <f>PV(B$2/12,$A7,0,-1000)</f>
        <v>980.2475217013035</v>
      </c>
      <c r="C7" s="3">
        <f>PV(C$2/12,$A7,0,-1000)</f>
        <v>973.7719202575109</v>
      </c>
      <c r="D7" s="3">
        <f>PV(D$2/12,$A7,0,-1000)</f>
        <v>960.9803444828162</v>
      </c>
    </row>
    <row r="8" spans="1:4" ht="12.75">
      <c r="A8">
        <v>5</v>
      </c>
      <c r="B8" s="3">
        <f>PV(B$2/12,$A8,0,-1000)</f>
        <v>975.3706683595061</v>
      </c>
      <c r="C8" s="3">
        <f>PV(C$2/12,$A8,0,-1000)</f>
        <v>967.323099593554</v>
      </c>
      <c r="D8" s="3">
        <f>PV(D$2/12,$A8,0,-1000)</f>
        <v>951.4656876067488</v>
      </c>
    </row>
    <row r="9" spans="1:4" ht="12.75">
      <c r="A9">
        <v>6</v>
      </c>
      <c r="B9" s="3">
        <f>PV(B$2/12,$A9,0,-1000)</f>
        <v>970.518077969658</v>
      </c>
      <c r="C9" s="3">
        <f>PV(C$2/12,$A9,0,-1000)</f>
        <v>960.9169863512126</v>
      </c>
      <c r="D9" s="3">
        <f>PV(D$2/12,$A9,0,-1000)</f>
        <v>942.0452352542067</v>
      </c>
    </row>
    <row r="10" spans="1:4" ht="12.75">
      <c r="A10">
        <v>7</v>
      </c>
      <c r="B10" s="3">
        <f>PV(B$2/12,$A10,0,-1000)</f>
        <v>965.6896298205553</v>
      </c>
      <c r="C10" s="3">
        <f>PV(C$2/12,$A10,0,-1000)</f>
        <v>954.5532976998802</v>
      </c>
      <c r="D10" s="3">
        <f>PV(D$2/12,$A10,0,-1000)</f>
        <v>932.7180547071354</v>
      </c>
    </row>
    <row r="11" spans="1:4" ht="12.75">
      <c r="A11">
        <v>8</v>
      </c>
      <c r="B11" s="3">
        <f>PV(B$2/12,$A11,0,-1000)</f>
        <v>960.8852038015476</v>
      </c>
      <c r="C11" s="3">
        <f>PV(C$2/12,$A11,0,-1000)</f>
        <v>948.2317526820002</v>
      </c>
      <c r="D11" s="3">
        <f>PV(D$2/12,$A11,0,-1000)</f>
        <v>923.4832224823122</v>
      </c>
    </row>
    <row r="12" spans="1:4" ht="12.75">
      <c r="A12">
        <v>9</v>
      </c>
      <c r="B12" s="3">
        <f>PV(B$2/12,$A12,0,-1000)</f>
        <v>956.10468039955</v>
      </c>
      <c r="C12" s="3">
        <f>PV(C$2/12,$A12,0,-1000)</f>
        <v>941.9520722006624</v>
      </c>
      <c r="D12" s="3">
        <f>PV(D$2/12,$A12,0,-1000)</f>
        <v>914.339824239913</v>
      </c>
    </row>
    <row r="13" spans="1:4" ht="12.75">
      <c r="A13">
        <v>10</v>
      </c>
      <c r="B13" s="3">
        <f>PV(B$2/12,$A13,0,-1000)</f>
        <v>951.3479406960697</v>
      </c>
      <c r="C13" s="3">
        <f>PV(C$2/12,$A13,0,-1000)</f>
        <v>935.7139790072807</v>
      </c>
      <c r="D13" s="3">
        <f>PV(D$2/12,$A13,0,-1000)</f>
        <v>905.2869546929833</v>
      </c>
    </row>
    <row r="14" spans="1:4" ht="12.75">
      <c r="A14">
        <v>11</v>
      </c>
      <c r="B14" s="3">
        <f>PV(B$2/12,$A14,0,-1000)</f>
        <v>946.6148663642487</v>
      </c>
      <c r="C14" s="3">
        <f>PV(C$2/12,$A14,0,-1000)</f>
        <v>929.5171976893517</v>
      </c>
      <c r="D14" s="3">
        <f>PV(D$2/12,$A14,0,-1000)</f>
        <v>896.3237175178051</v>
      </c>
    </row>
    <row r="15" spans="1:4" ht="12.75">
      <c r="A15">
        <v>12</v>
      </c>
      <c r="B15" s="3">
        <f>PV(B$2/12,$A15,0,-1000)</f>
        <v>941.9053396659192</v>
      </c>
      <c r="C15" s="3">
        <f>PV(C$2/12,$A15,0,-1000)</f>
        <v>923.3614546582966</v>
      </c>
      <c r="D15" s="3">
        <f>PV(D$2/12,$A15,0,-1000)</f>
        <v>887.4492252651536</v>
      </c>
    </row>
    <row r="16" spans="1:4" ht="12.75">
      <c r="A16">
        <v>13</v>
      </c>
      <c r="B16" s="3">
        <f>PV(B$2/12,$A16,0,-1000)</f>
        <v>937.2192434486759</v>
      </c>
      <c r="C16" s="3">
        <f>PV(C$2/12,$A16,0,-1000)</f>
        <v>917.2464781373807</v>
      </c>
      <c r="D16" s="3">
        <f>PV(D$2/12,$A16,0,-1000)</f>
        <v>878.6625992724292</v>
      </c>
    </row>
    <row r="17" spans="1:4" ht="12.75">
      <c r="A17">
        <v>14</v>
      </c>
      <c r="B17" s="3">
        <f>PV(B$2/12,$A17,0,-1000)</f>
        <v>932.5564611429612</v>
      </c>
      <c r="C17" s="3">
        <f>PV(C$2/12,$A17,0,-1000)</f>
        <v>911.1719981497159</v>
      </c>
      <c r="D17" s="3">
        <f>PV(D$2/12,$A17,0,-1000)</f>
        <v>869.9629695766627</v>
      </c>
    </row>
    <row r="18" spans="1:4" ht="12.75">
      <c r="A18">
        <v>15</v>
      </c>
      <c r="B18" s="3">
        <f>PV(B$2/12,$A18,0,-1000)</f>
        <v>927.9168767591655</v>
      </c>
      <c r="C18" s="3">
        <f>PV(C$2/12,$A18,0,-1000)</f>
        <v>905.1377465063405</v>
      </c>
      <c r="D18" s="3">
        <f>PV(D$2/12,$A18,0,-1000)</f>
        <v>861.3494748283789</v>
      </c>
    </row>
    <row r="19" spans="1:4" ht="12.75">
      <c r="A19">
        <v>16</v>
      </c>
      <c r="B19" s="3">
        <f>PV(B$2/12,$A19,0,-1000)</f>
        <v>923.3003748847418</v>
      </c>
      <c r="C19" s="3">
        <f>PV(C$2/12,$A19,0,-1000)</f>
        <v>899.143456794378</v>
      </c>
      <c r="D19" s="3">
        <f>PV(D$2/12,$A19,0,-1000)</f>
        <v>852.8212622063157</v>
      </c>
    </row>
    <row r="20" spans="1:4" ht="12.75">
      <c r="A20">
        <v>17</v>
      </c>
      <c r="B20" s="3">
        <f>PV(B$2/12,$A20,0,-1000)</f>
        <v>918.7068406813353</v>
      </c>
      <c r="C20" s="3">
        <f>PV(C$2/12,$A20,0,-1000)</f>
        <v>893.1888643652762</v>
      </c>
      <c r="D20" s="3">
        <f>PV(D$2/12,$A20,0,-1000)</f>
        <v>844.3774873329858</v>
      </c>
    </row>
    <row r="21" spans="1:4" ht="12.75">
      <c r="A21">
        <v>18</v>
      </c>
      <c r="B21" s="3">
        <f>PV(B$2/12,$A21,0,-1000)</f>
        <v>914.1361598819258</v>
      </c>
      <c r="C21" s="3">
        <f>PV(C$2/12,$A21,0,-1000)</f>
        <v>887.273706323122</v>
      </c>
      <c r="D21" s="3">
        <f>PV(D$2/12,$A21,0,-1000)</f>
        <v>836.017314191075</v>
      </c>
    </row>
    <row r="22" spans="1:4" ht="12.75">
      <c r="A22">
        <v>19</v>
      </c>
      <c r="B22" s="3">
        <f>PV(B$2/12,$A22,0,-1000)</f>
        <v>909.5882187879859</v>
      </c>
      <c r="C22" s="3">
        <f>PV(C$2/12,$A22,0,-1000)</f>
        <v>881.3977215130353</v>
      </c>
      <c r="D22" s="3">
        <f>PV(D$2/12,$A22,0,-1000)</f>
        <v>827.7399150406684</v>
      </c>
    </row>
    <row r="23" spans="1:4" ht="12.75">
      <c r="A23">
        <v>20</v>
      </c>
      <c r="B23" s="3">
        <f>PV(B$2/12,$A23,0,-1000)</f>
        <v>905.0629042666527</v>
      </c>
      <c r="C23" s="3">
        <f>PV(C$2/12,$A23,0,-1000)</f>
        <v>875.5606505096378</v>
      </c>
      <c r="D23" s="3">
        <f>PV(D$2/12,$A23,0,-1000)</f>
        <v>819.5444703372954</v>
      </c>
    </row>
    <row r="24" spans="1:4" ht="12.75">
      <c r="A24">
        <v>21</v>
      </c>
      <c r="B24" s="3">
        <f>PV(B$2/12,$A24,0,-1000)</f>
        <v>900.5601037479133</v>
      </c>
      <c r="C24" s="3">
        <f>PV(C$2/12,$A24,0,-1000)</f>
        <v>869.7622356056005</v>
      </c>
      <c r="D24" s="3">
        <f>PV(D$2/12,$A24,0,-1000)</f>
        <v>811.4301686507876</v>
      </c>
    </row>
    <row r="25" spans="1:4" ht="12.75">
      <c r="A25">
        <v>22</v>
      </c>
      <c r="B25" s="3">
        <f>PV(B$2/12,$A25,0,-1000)</f>
        <v>896.0797052218044</v>
      </c>
      <c r="C25" s="3">
        <f>PV(C$2/12,$A25,0,-1000)</f>
        <v>864.0022208002655</v>
      </c>
      <c r="D25" s="3">
        <f>PV(D$2/12,$A25,0,-1000)</f>
        <v>803.3962065849381</v>
      </c>
    </row>
    <row r="26" spans="1:4" ht="12.75">
      <c r="A26">
        <v>23</v>
      </c>
      <c r="B26" s="3">
        <f>PV(B$2/12,$A26,0,-1000)</f>
        <v>891.6215972356263</v>
      </c>
      <c r="C26" s="3">
        <f>PV(C$2/12,$A26,0,-1000)</f>
        <v>858.2803517883432</v>
      </c>
      <c r="D26" s="3">
        <f>PV(D$2/12,$A26,0,-1000)</f>
        <v>795.4417886979586</v>
      </c>
    </row>
    <row r="27" spans="1:4" ht="12.75">
      <c r="A27">
        <v>24</v>
      </c>
      <c r="B27" s="3">
        <f>PV(B$2/12,$A27,0,-1000)</f>
        <v>887.1856688911705</v>
      </c>
      <c r="C27" s="3">
        <f>PV(C$2/12,$A27,0,-1000)</f>
        <v>852.5963759486854</v>
      </c>
      <c r="D27" s="3">
        <f>PV(D$2/12,$A27,0,-1000)</f>
        <v>787.5661274237214</v>
      </c>
    </row>
    <row r="28" spans="1:4" ht="12.75">
      <c r="A28">
        <v>25</v>
      </c>
      <c r="B28" s="3">
        <f>PV(B$2/12,$A28,0,-1000)</f>
        <v>882.7718098419608</v>
      </c>
      <c r="C28" s="3">
        <f>PV(C$2/12,$A28,0,-1000)</f>
        <v>846.9500423331313</v>
      </c>
      <c r="D28" s="3">
        <f>PV(D$2/12,$A28,0,-1000)</f>
        <v>779.7684429937834</v>
      </c>
    </row>
    <row r="29" spans="1:4" ht="12.75">
      <c r="A29">
        <v>26</v>
      </c>
      <c r="B29" s="3">
        <f>PV(B$2/12,$A29,0,-1000)</f>
        <v>878.3799102905083</v>
      </c>
      <c r="C29" s="3">
        <f>PV(C$2/12,$A29,0,-1000)</f>
        <v>841.3411016554284</v>
      </c>
      <c r="D29" s="3">
        <f>PV(D$2/12,$A29,0,-1000)</f>
        <v>772.0479633601817</v>
      </c>
    </row>
    <row r="30" spans="1:4" ht="12.75">
      <c r="A30">
        <v>27</v>
      </c>
      <c r="B30" s="3">
        <f>PV(B$2/12,$A30,0,-1000)</f>
        <v>874.0098609855805</v>
      </c>
      <c r="C30" s="3">
        <f>PV(C$2/12,$A30,0,-1000)</f>
        <v>835.7693062802269</v>
      </c>
      <c r="D30" s="3">
        <f>PV(D$2/12,$A30,0,-1000)</f>
        <v>764.4039241189918</v>
      </c>
    </row>
    <row r="31" spans="1:4" ht="12.75">
      <c r="A31">
        <v>28</v>
      </c>
      <c r="B31" s="3">
        <f>PV(B$2/12,$A31,0,-1000)</f>
        <v>869.6615532194833</v>
      </c>
      <c r="C31" s="3">
        <f>PV(C$2/12,$A31,0,-1000)</f>
        <v>830.234410212146</v>
      </c>
      <c r="D31" s="3">
        <f>PV(D$2/12,$A31,0,-1000)</f>
        <v>756.8355684346453</v>
      </c>
    </row>
    <row r="32" spans="1:4" ht="12.75">
      <c r="A32">
        <v>29</v>
      </c>
      <c r="B32" s="3">
        <f>PV(B$2/12,$A32,0,-1000)</f>
        <v>865.3348788253566</v>
      </c>
      <c r="C32" s="3">
        <f>PV(C$2/12,$A32,0,-1000)</f>
        <v>824.7361690849133</v>
      </c>
      <c r="D32" s="3">
        <f>PV(D$2/12,$A32,0,-1000)</f>
        <v>749.3421469649953</v>
      </c>
    </row>
    <row r="33" spans="1:4" ht="12.75">
      <c r="A33">
        <v>30</v>
      </c>
      <c r="B33" s="3">
        <f>PV(B$2/12,$A33,0,-1000)</f>
        <v>861.0297301744843</v>
      </c>
      <c r="C33" s="3">
        <f>PV(C$2/12,$A33,0,-1000)</f>
        <v>819.2743401505762</v>
      </c>
      <c r="D33" s="3">
        <f>PV(D$2/12,$A33,0,-1000)</f>
        <v>741.922917787124</v>
      </c>
    </row>
    <row r="34" spans="1:4" ht="12.75">
      <c r="A34">
        <v>31</v>
      </c>
      <c r="B34" s="3">
        <f>PV(B$2/12,$A34,0,-1000)</f>
        <v>856.7460001736163</v>
      </c>
      <c r="C34" s="3">
        <f>PV(C$2/12,$A34,0,-1000)</f>
        <v>813.8486822687844</v>
      </c>
      <c r="D34" s="3">
        <f>PV(D$2/12,$A34,0,-1000)</f>
        <v>734.5771463238852</v>
      </c>
    </row>
    <row r="35" spans="1:4" ht="12.75">
      <c r="A35">
        <v>32</v>
      </c>
      <c r="B35" s="3">
        <f>PV(B$2/12,$A35,0,-1000)</f>
        <v>852.4835822623048</v>
      </c>
      <c r="C35" s="3">
        <f>PV(C$2/12,$A35,0,-1000)</f>
        <v>808.4589558961435</v>
      </c>
      <c r="D35" s="3">
        <f>PV(D$2/12,$A35,0,-1000)</f>
        <v>727.3041052711735</v>
      </c>
    </row>
    <row r="36" spans="1:4" ht="12.75">
      <c r="A36">
        <v>33</v>
      </c>
      <c r="B36" s="3">
        <f>PV(B$2/12,$A36,0,-1000)</f>
        <v>848.2423704102537</v>
      </c>
      <c r="C36" s="3">
        <f>PV(C$2/12,$A36,0,-1000)</f>
        <v>803.1049230756392</v>
      </c>
      <c r="D36" s="3">
        <f>PV(D$2/12,$A36,0,-1000)</f>
        <v>720.1030745259144</v>
      </c>
    </row>
    <row r="37" spans="1:4" ht="12.75">
      <c r="A37">
        <v>34</v>
      </c>
      <c r="B37" s="3">
        <f>PV(B$2/12,$A37,0,-1000)</f>
        <v>844.0222591146803</v>
      </c>
      <c r="C37" s="3">
        <f>PV(C$2/12,$A37,0,-1000)</f>
        <v>797.7863474261318</v>
      </c>
      <c r="D37" s="3">
        <f>PV(D$2/12,$A37,0,-1000)</f>
        <v>712.9733411147666</v>
      </c>
    </row>
    <row r="38" spans="1:4" ht="12.75">
      <c r="A38">
        <v>35</v>
      </c>
      <c r="B38" s="3">
        <f>PV(B$2/12,$A38,0,-1000)</f>
        <v>839.823143397692</v>
      </c>
      <c r="C38" s="3">
        <f>PV(C$2/12,$A38,0,-1000)</f>
        <v>792.5029941319191</v>
      </c>
      <c r="D38" s="3">
        <f>PV(D$2/12,$A38,0,-1000)</f>
        <v>705.9141991235314</v>
      </c>
    </row>
    <row r="39" spans="1:4" ht="12.75">
      <c r="A39">
        <v>36</v>
      </c>
      <c r="B39" s="3">
        <f>PV(B$2/12,$A39,0,-1000)</f>
        <v>835.6449188036736</v>
      </c>
      <c r="C39" s="3">
        <f>PV(C$2/12,$A39,0,-1000)</f>
        <v>787.25462993237</v>
      </c>
      <c r="D39" s="3">
        <f>PV(D$2/12,$A39,0,-1000)</f>
        <v>698.9249496272587</v>
      </c>
    </row>
    <row r="40" spans="1:4" ht="12.75">
      <c r="A40">
        <v>37</v>
      </c>
      <c r="B40" s="3">
        <f>PV(B$2/12,$A40,0,-1000)</f>
        <v>831.4874813966902</v>
      </c>
      <c r="C40" s="3">
        <f>PV(C$2/12,$A40,0,-1000)</f>
        <v>782.0410231116258</v>
      </c>
      <c r="D40" s="3">
        <f>PV(D$2/12,$A40,0,-1000)</f>
        <v>692.0049006210483</v>
      </c>
    </row>
    <row r="41" spans="1:4" ht="12.75">
      <c r="A41">
        <v>38</v>
      </c>
      <c r="B41" s="3">
        <f>PV(B$2/12,$A41,0,-1000)</f>
        <v>827.3507277579008</v>
      </c>
      <c r="C41" s="3">
        <f>PV(C$2/12,$A41,0,-1000)</f>
        <v>776.8619434883701</v>
      </c>
      <c r="D41" s="3">
        <f>PV(D$2/12,$A41,0,-1000)</f>
        <v>685.1533669515329</v>
      </c>
    </row>
    <row r="42" spans="1:4" ht="12.75">
      <c r="A42">
        <v>39</v>
      </c>
      <c r="B42" s="3">
        <f>PV(B$2/12,$A42,0,-1000)</f>
        <v>823.2345549829861</v>
      </c>
      <c r="C42" s="3">
        <f>PV(C$2/12,$A42,0,-1000)</f>
        <v>771.7171624056657</v>
      </c>
      <c r="D42" s="3">
        <f>PV(D$2/12,$A42,0,-1000)</f>
        <v>678.3696702490425</v>
      </c>
    </row>
    <row r="43" spans="1:4" ht="12.75">
      <c r="A43">
        <v>40</v>
      </c>
      <c r="B43" s="3">
        <f>PV(B$2/12,$A43,0,-1000)</f>
        <v>819.1388606795882</v>
      </c>
      <c r="C43" s="3">
        <f>PV(C$2/12,$A43,0,-1000)</f>
        <v>766.60645272086</v>
      </c>
      <c r="D43" s="3">
        <f>PV(D$2/12,$A43,0,-1000)</f>
        <v>671.653138860438</v>
      </c>
    </row>
    <row r="44" spans="1:4" ht="12.75">
      <c r="A44">
        <v>41</v>
      </c>
      <c r="B44" s="3">
        <f>PV(B$2/12,$A44,0,-1000)</f>
        <v>815.0635429647645</v>
      </c>
      <c r="C44" s="3">
        <f>PV(C$2/12,$A44,0,-1000)</f>
        <v>761.5295887955564</v>
      </c>
      <c r="D44" s="3">
        <f>PV(D$2/12,$A44,0,-1000)</f>
        <v>665.003107782612</v>
      </c>
    </row>
    <row r="45" spans="1:4" ht="12.75">
      <c r="A45">
        <v>42</v>
      </c>
      <c r="B45" s="3">
        <f>PV(B$2/12,$A45,0,-1000)</f>
        <v>811.0085004624523</v>
      </c>
      <c r="C45" s="3">
        <f>PV(C$2/12,$A45,0,-1000)</f>
        <v>756.486346485652</v>
      </c>
      <c r="D45" s="3">
        <f>PV(D$2/12,$A45,0,-1000)</f>
        <v>658.4189185966454</v>
      </c>
    </row>
    <row r="46" spans="1:4" ht="12.75">
      <c r="A46">
        <v>43</v>
      </c>
      <c r="B46" s="3">
        <f>PV(B$2/12,$A46,0,-1000)</f>
        <v>806.9736323009477</v>
      </c>
      <c r="C46" s="3">
        <f>PV(C$2/12,$A46,0,-1000)</f>
        <v>751.4765031314425</v>
      </c>
      <c r="D46" s="3">
        <f>PV(D$2/12,$A46,0,-1000)</f>
        <v>651.8999194026194</v>
      </c>
    </row>
    <row r="47" spans="1:4" ht="12.75">
      <c r="A47">
        <v>44</v>
      </c>
      <c r="B47" s="3">
        <f>PV(B$2/12,$A47,0,-1000)</f>
        <v>802.9588381103957</v>
      </c>
      <c r="C47" s="3">
        <f>PV(C$2/12,$A47,0,-1000)</f>
        <v>746.4998375477905</v>
      </c>
      <c r="D47" s="3">
        <f>PV(D$2/12,$A47,0,-1000)</f>
        <v>645.4454647550685</v>
      </c>
    </row>
    <row r="48" spans="1:4" ht="12.75">
      <c r="A48">
        <v>45</v>
      </c>
      <c r="B48" s="3">
        <f>PV(B$2/12,$A48,0,-1000)</f>
        <v>798.9640180202944</v>
      </c>
      <c r="C48" s="3">
        <f>PV(C$2/12,$A48,0,-1000)</f>
        <v>741.5561300143617</v>
      </c>
      <c r="D48" s="3">
        <f>PV(D$2/12,$A48,0,-1000)</f>
        <v>639.0549155990778</v>
      </c>
    </row>
    <row r="49" spans="1:4" ht="12.75">
      <c r="A49">
        <v>46</v>
      </c>
      <c r="B49" s="3">
        <f>PV(B$2/12,$A49,0,-1000)</f>
        <v>794.9890726570094</v>
      </c>
      <c r="C49" s="3">
        <f>PV(C$2/12,$A49,0,-1000)</f>
        <v>736.6451622659222</v>
      </c>
      <c r="D49" s="3">
        <f>PV(D$2/12,$A49,0,-1000)</f>
        <v>632.7276392070078</v>
      </c>
    </row>
    <row r="50" spans="1:4" ht="12.75">
      <c r="A50">
        <v>47</v>
      </c>
      <c r="B50" s="3">
        <f>PV(B$2/12,$A50,0,-1000)</f>
        <v>791.033903141303</v>
      </c>
      <c r="C50" s="3">
        <f>PV(C$2/12,$A50,0,-1000)</f>
        <v>731.7667174827042</v>
      </c>
      <c r="D50" s="3">
        <f>PV(D$2/12,$A50,0,-1000)</f>
        <v>626.4630091158493</v>
      </c>
    </row>
    <row r="51" spans="1:4" ht="12.75">
      <c r="A51">
        <v>48</v>
      </c>
      <c r="B51" s="3">
        <f>PV(B$2/12,$A51,0,-1000)</f>
        <v>787.0984110858736</v>
      </c>
      <c r="C51" s="3">
        <f>PV(C$2/12,$A51,0,-1000)</f>
        <v>726.920580280832</v>
      </c>
      <c r="D51" s="3">
        <f>PV(D$2/12,$A51,0,-1000)</f>
        <v>620.2604050651973</v>
      </c>
    </row>
    <row r="52" spans="1:4" ht="12.75">
      <c r="A52">
        <v>49</v>
      </c>
      <c r="B52" s="3">
        <f>PV(B$2/12,$A52,0,-1000)</f>
        <v>783.1824985929093</v>
      </c>
      <c r="C52" s="3">
        <f>PV(C$2/12,$A52,0,-1000)</f>
        <v>722.1065367028133</v>
      </c>
      <c r="D52" s="3">
        <f>PV(D$2/12,$A52,0,-1000)</f>
        <v>614.119212935839</v>
      </c>
    </row>
    <row r="53" spans="1:4" ht="12.75">
      <c r="A53">
        <v>50</v>
      </c>
      <c r="B53" s="3">
        <f>PV(B$2/12,$A53,0,-1000)</f>
        <v>779.286068251651</v>
      </c>
      <c r="C53" s="3">
        <f>PV(C$2/12,$A53,0,-1000)</f>
        <v>717.3243742080926</v>
      </c>
      <c r="D53" s="3">
        <f>PV(D$2/12,$A53,0,-1000)</f>
        <v>608.0388246889494</v>
      </c>
    </row>
    <row r="54" spans="1:4" ht="12.75">
      <c r="A54">
        <v>51</v>
      </c>
      <c r="B54" s="3">
        <f>PV(B$2/12,$A54,0,-1000)</f>
        <v>775.4090231359712</v>
      </c>
      <c r="C54" s="3">
        <f>PV(C$2/12,$A54,0,-1000)</f>
        <v>712.5738816636683</v>
      </c>
      <c r="D54" s="3">
        <f>PV(D$2/12,$A54,0,-1000)</f>
        <v>602.0186383058905</v>
      </c>
    </row>
    <row r="55" spans="1:4" ht="12.75">
      <c r="A55">
        <v>52</v>
      </c>
      <c r="B55" s="3">
        <f>PV(B$2/12,$A55,0,-1000)</f>
        <v>771.5512668019616</v>
      </c>
      <c r="C55" s="3">
        <f>PV(C$2/12,$A55,0,-1000)</f>
        <v>707.8548493347699</v>
      </c>
      <c r="D55" s="3">
        <f>PV(D$2/12,$A55,0,-1000)</f>
        <v>596.0580577286045</v>
      </c>
    </row>
    <row r="56" spans="1:4" ht="12.75">
      <c r="A56">
        <v>53</v>
      </c>
      <c r="B56" s="3">
        <f>PV(B$2/12,$A56,0,-1000)</f>
        <v>767.712703285534</v>
      </c>
      <c r="C56" s="3">
        <f>PV(C$2/12,$A56,0,-1000)</f>
        <v>703.1670688755993</v>
      </c>
      <c r="D56" s="3">
        <f>PV(D$2/12,$A56,0,-1000)</f>
        <v>590.1564928005985</v>
      </c>
    </row>
    <row r="57" spans="1:4" ht="12.75">
      <c r="A57">
        <v>54</v>
      </c>
      <c r="B57" s="3">
        <f>PV(B$2/12,$A57,0,-1000)</f>
        <v>763.8932371000338</v>
      </c>
      <c r="C57" s="3">
        <f>PV(C$2/12,$A57,0,-1000)</f>
        <v>698.5103333201318</v>
      </c>
      <c r="D57" s="3">
        <f>PV(D$2/12,$A57,0,-1000)</f>
        <v>584.3133592085134</v>
      </c>
    </row>
    <row r="58" spans="1:4" ht="12.75">
      <c r="A58">
        <v>55</v>
      </c>
      <c r="B58" s="3">
        <f>PV(B$2/12,$A58,0,-1000)</f>
        <v>760.0927732338646</v>
      </c>
      <c r="C58" s="3">
        <f>PV(C$2/12,$A58,0,-1000)</f>
        <v>693.8844370729787</v>
      </c>
      <c r="D58" s="3">
        <f>PV(D$2/12,$A58,0,-1000)</f>
        <v>578.5280784242706</v>
      </c>
    </row>
    <row r="59" spans="1:4" ht="12.75">
      <c r="A59">
        <v>56</v>
      </c>
      <c r="B59" s="3">
        <f>PV(B$2/12,$A59,0,-1000)</f>
        <v>756.3112171481241</v>
      </c>
      <c r="C59" s="3">
        <f>PV(C$2/12,$A59,0,-1000)</f>
        <v>689.28917590031</v>
      </c>
      <c r="D59" s="3">
        <f>PV(D$2/12,$A59,0,-1000)</f>
        <v>572.8000776477926</v>
      </c>
    </row>
    <row r="60" spans="1:4" ht="12.75">
      <c r="A60">
        <v>57</v>
      </c>
      <c r="B60" s="3">
        <f>PV(B$2/12,$A60,0,-1000)</f>
        <v>752.5484747742529</v>
      </c>
      <c r="C60" s="3">
        <f>PV(C$2/12,$A60,0,-1000)</f>
        <v>684.7243469208378</v>
      </c>
      <c r="D60" s="3">
        <f>PV(D$2/12,$A60,0,-1000)</f>
        <v>567.1287897502898</v>
      </c>
    </row>
    <row r="61" spans="1:4" ht="12.75">
      <c r="A61">
        <v>58</v>
      </c>
      <c r="B61" s="3">
        <f>PV(B$2/12,$A61,0,-1000)</f>
        <v>748.8044525116944</v>
      </c>
      <c r="C61" s="3">
        <f>PV(C$2/12,$A61,0,-1000)</f>
        <v>680.1897485968587</v>
      </c>
      <c r="D61" s="3">
        <f>PV(D$2/12,$A61,0,-1000)</f>
        <v>561.5136532181086</v>
      </c>
    </row>
    <row r="62" spans="1:4" ht="12.75">
      <c r="A62">
        <v>59</v>
      </c>
      <c r="B62" s="3">
        <f>PV(B$2/12,$A62,0,-1000)</f>
        <v>745.0790572255668</v>
      </c>
      <c r="C62" s="3">
        <f>PV(C$2/12,$A62,0,-1000)</f>
        <v>675.6851807253564</v>
      </c>
      <c r="D62" s="3">
        <f>PV(D$2/12,$A62,0,-1000)</f>
        <v>555.9541120971373</v>
      </c>
    </row>
    <row r="63" spans="1:4" ht="12.75">
      <c r="A63">
        <v>60</v>
      </c>
      <c r="B63" s="3">
        <f>PV(B$2/12,$A63,0,-1000)</f>
        <v>741.3721962443451</v>
      </c>
      <c r="C63" s="3">
        <f>PV(C$2/12,$A63,0,-1000)</f>
        <v>671.2104444291621</v>
      </c>
      <c r="D63" s="3">
        <f>PV(D$2/12,$A63,0,-1000)</f>
        <v>550.4496159377596</v>
      </c>
    </row>
    <row r="64" spans="1:4" ht="12.75">
      <c r="A64">
        <v>61</v>
      </c>
      <c r="B64" s="3">
        <f>PV(B$2/12,$A64,0,-1000)</f>
        <v>737.6837773575575</v>
      </c>
      <c r="C64" s="3">
        <f>PV(C$2/12,$A64,0,-1000)</f>
        <v>666.7653421481743</v>
      </c>
      <c r="D64" s="3">
        <f>PV(D$2/12,$A64,0,-1000)</f>
        <v>544.9996197403561</v>
      </c>
    </row>
    <row r="65" spans="1:4" ht="12.75">
      <c r="A65">
        <v>62</v>
      </c>
      <c r="B65" s="3">
        <f>PV(B$2/12,$A65,0,-1000)</f>
        <v>734.01370881349</v>
      </c>
      <c r="C65" s="3">
        <f>PV(C$2/12,$A65,0,-1000)</f>
        <v>662.3496776306367</v>
      </c>
      <c r="D65" s="3">
        <f>PV(D$2/12,$A65,0,-1000)</f>
        <v>539.6035839013426</v>
      </c>
    </row>
    <row r="66" spans="1:4" ht="12.75">
      <c r="A66">
        <v>63</v>
      </c>
      <c r="B66" s="3">
        <f>PV(B$2/12,$A66,0,-1000)</f>
        <v>730.3618993169056</v>
      </c>
      <c r="C66" s="3">
        <f>PV(C$2/12,$A66,0,-1000)</f>
        <v>657.9632559244736</v>
      </c>
      <c r="D66" s="3">
        <f>PV(D$2/12,$A66,0,-1000)</f>
        <v>534.2609741597453</v>
      </c>
    </row>
    <row r="67" spans="1:4" ht="12.75">
      <c r="A67">
        <v>64</v>
      </c>
      <c r="B67" s="3">
        <f>PV(B$2/12,$A67,0,-1000)</f>
        <v>726.7282580267718</v>
      </c>
      <c r="C67" s="3">
        <f>PV(C$2/12,$A67,0,-1000)</f>
        <v>653.6058833686824</v>
      </c>
      <c r="D67" s="3">
        <f>PV(D$2/12,$A67,0,-1000)</f>
        <v>528.9712615443021</v>
      </c>
    </row>
    <row r="68" spans="1:4" ht="12.75">
      <c r="A68">
        <v>65</v>
      </c>
      <c r="B68" s="3">
        <f>PV(B$2/12,$A68,0,-1000)</f>
        <v>723.1126945540018</v>
      </c>
      <c r="C68" s="3">
        <f>PV(C$2/12,$A68,0,-1000)</f>
        <v>649.277367584784</v>
      </c>
      <c r="D68" s="3">
        <f>PV(D$2/12,$A68,0,-1000)</f>
        <v>523.7339223210913</v>
      </c>
    </row>
    <row r="69" spans="1:4" ht="12.75">
      <c r="A69">
        <v>66</v>
      </c>
      <c r="B69" s="3">
        <f>PV(B$2/12,$A69,0,-1000)</f>
        <v>719.5151189592059</v>
      </c>
      <c r="C69" s="3">
        <f>PV(C$2/12,$A69,0,-1000)</f>
        <v>644.9775174683284</v>
      </c>
      <c r="D69" s="3">
        <f>PV(D$2/12,$A69,0,-1000)</f>
        <v>518.5484379416745</v>
      </c>
    </row>
    <row r="70" spans="1:4" ht="12.75">
      <c r="A70">
        <v>67</v>
      </c>
      <c r="B70" s="3">
        <f>PV(B$2/12,$A70,0,-1000)</f>
        <v>715.9354417504536</v>
      </c>
      <c r="C70" s="3">
        <f>PV(C$2/12,$A70,0,-1000)</f>
        <v>640.7061431804589</v>
      </c>
      <c r="D70" s="3">
        <f>PV(D$2/12,$A70,0,-1000)</f>
        <v>513.414294991757</v>
      </c>
    </row>
    <row r="71" spans="1:4" ht="12.75">
      <c r="A71">
        <v>68</v>
      </c>
      <c r="B71" s="3">
        <f>PV(B$2/12,$A71,0,-1000)</f>
        <v>712.3735738810485</v>
      </c>
      <c r="C71" s="3">
        <f>PV(C$2/12,$A71,0,-1000)</f>
        <v>636.4630561395286</v>
      </c>
      <c r="D71" s="3">
        <f>PV(D$2/12,$A71,0,-1000)</f>
        <v>508.33098514035345</v>
      </c>
    </row>
    <row r="72" spans="1:4" ht="12.75">
      <c r="A72">
        <v>69</v>
      </c>
      <c r="B72" s="3">
        <f>PV(B$2/12,$A72,0,-1000)</f>
        <v>708.8294267473121</v>
      </c>
      <c r="C72" s="3">
        <f>PV(C$2/12,$A72,0,-1000)</f>
        <v>632.2480690127769</v>
      </c>
      <c r="D72" s="3">
        <f>PV(D$2/12,$A72,0,-1000)</f>
        <v>503.29800508945885</v>
      </c>
    </row>
    <row r="73" spans="1:4" ht="12.75">
      <c r="A73">
        <v>70</v>
      </c>
      <c r="B73" s="3">
        <f>PV(B$2/12,$A73,0,-1000)</f>
        <v>705.3029121863802</v>
      </c>
      <c r="C73" s="3">
        <f>PV(C$2/12,$A73,0,-1000)</f>
        <v>628.0609957080566</v>
      </c>
      <c r="D73" s="3">
        <f>PV(D$2/12,$A73,0,-1000)</f>
        <v>498.3148565242166</v>
      </c>
    </row>
    <row r="74" spans="1:4" ht="12.75">
      <c r="A74">
        <v>71</v>
      </c>
      <c r="B74" s="3">
        <f>PV(B$2/12,$A74,0,-1000)</f>
        <v>701.7939424740102</v>
      </c>
      <c r="C74" s="3">
        <f>PV(C$2/12,$A74,0,-1000)</f>
        <v>623.901651365619</v>
      </c>
      <c r="D74" s="3">
        <f>PV(D$2/12,$A74,0,-1000)</f>
        <v>493.38104606358087</v>
      </c>
    </row>
    <row r="75" spans="1:4" ht="12.75">
      <c r="A75">
        <v>72</v>
      </c>
      <c r="B75" s="3">
        <f>PV(B$2/12,$A75,0,-1000)</f>
        <v>698.3024303223983</v>
      </c>
      <c r="C75" s="3">
        <f>PV(C$2/12,$A75,0,-1000)</f>
        <v>619.7698523499528</v>
      </c>
      <c r="D75" s="3">
        <f>PV(D$2/12,$A75,0,-1000)</f>
        <v>488.4960852114662</v>
      </c>
    </row>
    <row r="76" spans="1:4" ht="12.75">
      <c r="A76">
        <v>73</v>
      </c>
      <c r="B76" s="3">
        <f>PV(B$2/12,$A76,0,-1000)</f>
        <v>694.8282888780084</v>
      </c>
      <c r="C76" s="3">
        <f>PV(C$2/12,$A76,0,-1000)</f>
        <v>615.6654162416751</v>
      </c>
      <c r="D76" s="3">
        <f>PV(D$2/12,$A76,0,-1000)</f>
        <v>483.6594903083823</v>
      </c>
    </row>
    <row r="77" spans="1:4" ht="12.75">
      <c r="A77">
        <v>74</v>
      </c>
      <c r="B77" s="3">
        <f>PV(B$2/12,$A77,0,-1000)</f>
        <v>691.3714317194114</v>
      </c>
      <c r="C77" s="3">
        <f>PV(C$2/12,$A77,0,-1000)</f>
        <v>611.5881618294785</v>
      </c>
      <c r="D77" s="3">
        <f>PV(D$2/12,$A77,0,-1000)</f>
        <v>478.87078248354686</v>
      </c>
    </row>
    <row r="78" spans="1:4" ht="12.75">
      <c r="A78">
        <v>75</v>
      </c>
      <c r="B78" s="3">
        <f>PV(B$2/12,$A78,0,-1000)</f>
        <v>687.9317728551357</v>
      </c>
      <c r="C78" s="3">
        <f>PV(C$2/12,$A78,0,-1000)</f>
        <v>607.537909102131</v>
      </c>
      <c r="D78" s="3">
        <f>PV(D$2/12,$A78,0,-1000)</f>
        <v>474.12948760747213</v>
      </c>
    </row>
    <row r="79" spans="1:4" ht="12.75">
      <c r="A79">
        <v>76</v>
      </c>
      <c r="B79" s="3">
        <f>PV(B$2/12,$A79,0,-1000)</f>
        <v>684.5092267215283</v>
      </c>
      <c r="C79" s="3">
        <f>PV(C$2/12,$A79,0,-1000)</f>
        <v>603.5144792405275</v>
      </c>
      <c r="D79" s="3">
        <f>PV(D$2/12,$A79,0,-1000)</f>
        <v>469.4351362450219</v>
      </c>
    </row>
    <row r="80" spans="1:4" ht="12.75">
      <c r="A80">
        <v>77</v>
      </c>
      <c r="B80" s="3">
        <f>PV(B$2/12,$A80,0,-1000)</f>
        <v>681.1037081806252</v>
      </c>
      <c r="C80" s="3">
        <f>PV(C$2/12,$A80,0,-1000)</f>
        <v>599.5176946097956</v>
      </c>
      <c r="D80" s="3">
        <f>PV(D$2/12,$A80,0,-1000)</f>
        <v>464.78726360893256</v>
      </c>
    </row>
    <row r="81" spans="1:4" ht="12.75">
      <c r="A81">
        <v>78</v>
      </c>
      <c r="B81" s="3">
        <f>PV(B$2/12,$A81,0,-1000)</f>
        <v>677.715132518035</v>
      </c>
      <c r="C81" s="3">
        <f>PV(C$2/12,$A81,0,-1000)</f>
        <v>595.5473787514526</v>
      </c>
      <c r="D81" s="3">
        <f>PV(D$2/12,$A81,0,-1000)</f>
        <v>460.18540951379464</v>
      </c>
    </row>
    <row r="82" spans="1:4" ht="12.75">
      <c r="A82">
        <v>79</v>
      </c>
      <c r="B82" s="3">
        <f>PV(B$2/12,$A82,0,-1000)</f>
        <v>674.343415440831</v>
      </c>
      <c r="C82" s="3">
        <f>PV(C$2/12,$A82,0,-1000)</f>
        <v>591.6033563756152</v>
      </c>
      <c r="D82" s="3">
        <f>PV(D$2/12,$A82,0,-1000)</f>
        <v>455.62911833048975</v>
      </c>
    </row>
    <row r="83" spans="1:4" ht="12.75">
      <c r="A83">
        <v>80</v>
      </c>
      <c r="B83" s="3">
        <f>PV(B$2/12,$A83,0,-1000)</f>
        <v>670.9884730754537</v>
      </c>
      <c r="C83" s="3">
        <f>PV(C$2/12,$A83,0,-1000)</f>
        <v>587.6854533532602</v>
      </c>
      <c r="D83" s="3">
        <f>PV(D$2/12,$A83,0,-1000)</f>
        <v>451.11793894107893</v>
      </c>
    </row>
    <row r="84" spans="1:4" ht="12.75">
      <c r="A84">
        <v>81</v>
      </c>
      <c r="B84" s="3">
        <f>PV(B$2/12,$A84,0,-1000)</f>
        <v>667.6502219656257</v>
      </c>
      <c r="C84" s="3">
        <f>PV(C$2/12,$A84,0,-1000)</f>
        <v>583.7934967085366</v>
      </c>
      <c r="D84" s="3">
        <f>PV(D$2/12,$A84,0,-1000)</f>
        <v>446.6514246941376</v>
      </c>
    </row>
    <row r="85" spans="1:4" ht="12.75">
      <c r="A85">
        <v>82</v>
      </c>
      <c r="B85" s="3">
        <f>PV(B$2/12,$A85,0,-1000)</f>
        <v>664.3285790702744</v>
      </c>
      <c r="C85" s="3">
        <f>PV(C$2/12,$A85,0,-1000)</f>
        <v>579.9273146111291</v>
      </c>
      <c r="D85" s="3">
        <f>PV(D$2/12,$A85,0,-1000)</f>
        <v>442.2291333605323</v>
      </c>
    </row>
    <row r="86" spans="1:4" ht="12.75">
      <c r="A86">
        <v>83</v>
      </c>
      <c r="B86" s="3">
        <f>PV(B$2/12,$A86,0,-1000)</f>
        <v>661.023461761467</v>
      </c>
      <c r="C86" s="3">
        <f>PV(C$2/12,$A86,0,-1000)</f>
        <v>576.0867363686714</v>
      </c>
      <c r="D86" s="3">
        <f>PV(D$2/12,$A86,0,-1000)</f>
        <v>437.8506270896359</v>
      </c>
    </row>
    <row r="87" spans="1:4" ht="12.75">
      <c r="A87">
        <v>84</v>
      </c>
      <c r="B87" s="3">
        <f>PV(B$2/12,$A87,0,-1000)</f>
        <v>657.7347878223554</v>
      </c>
      <c r="C87" s="3">
        <f>PV(C$2/12,$A87,0,-1000)</f>
        <v>572.27159241921</v>
      </c>
      <c r="D87" s="3">
        <f>PV(D$2/12,$A87,0,-1000)</f>
        <v>433.51547236597617</v>
      </c>
    </row>
    <row r="88" spans="1:4" ht="12.75">
      <c r="A88">
        <v>85</v>
      </c>
      <c r="B88" s="3">
        <f>PV(B$2/12,$A88,0,-1000)</f>
        <v>654.4624754451298</v>
      </c>
      <c r="C88" s="3">
        <f>PV(C$2/12,$A88,0,-1000)</f>
        <v>568.4817143237186</v>
      </c>
      <c r="D88" s="3">
        <f>PV(D$2/12,$A88,0,-1000)</f>
        <v>429.22323996631303</v>
      </c>
    </row>
    <row r="89" spans="1:4" ht="12.75">
      <c r="A89">
        <v>86</v>
      </c>
      <c r="B89" s="3">
        <f>PV(B$2/12,$A89,0,-1000)</f>
        <v>651.206443228985</v>
      </c>
      <c r="C89" s="3">
        <f>PV(C$2/12,$A89,0,-1000)</f>
        <v>564.716934758661</v>
      </c>
      <c r="D89" s="3">
        <f>PV(D$2/12,$A89,0,-1000)</f>
        <v>424.9735049171416</v>
      </c>
    </row>
    <row r="90" spans="1:4" ht="12.75">
      <c r="A90">
        <v>87</v>
      </c>
      <c r="B90" s="3">
        <f>PV(B$2/12,$A90,0,-1000)</f>
        <v>647.9666101780947</v>
      </c>
      <c r="C90" s="3">
        <f>PV(C$2/12,$A90,0,-1000)</f>
        <v>560.9770875086036</v>
      </c>
      <c r="D90" s="3">
        <f>PV(D$2/12,$A90,0,-1000)</f>
        <v>420.7658464526154</v>
      </c>
    </row>
    <row r="91" spans="1:4" ht="12.75">
      <c r="A91">
        <v>88</v>
      </c>
      <c r="B91" s="3">
        <f>PV(B$2/12,$A91,0,-1000)</f>
        <v>644.7428956995966</v>
      </c>
      <c r="C91" s="3">
        <f>PV(C$2/12,$A91,0,-1000)</f>
        <v>557.2620074588777</v>
      </c>
      <c r="D91" s="3">
        <f>PV(D$2/12,$A91,0,-1000)</f>
        <v>416.5998479728865</v>
      </c>
    </row>
    <row r="92" spans="1:4" ht="12.75">
      <c r="A92">
        <v>89</v>
      </c>
      <c r="B92" s="3">
        <f>PV(B$2/12,$A92,0,-1000)</f>
        <v>641.5352196015888</v>
      </c>
      <c r="C92" s="3">
        <f>PV(C$2/12,$A92,0,-1000)</f>
        <v>553.5715305882892</v>
      </c>
      <c r="D92" s="3">
        <f>PV(D$2/12,$A92,0,-1000)</f>
        <v>412.4750970028579</v>
      </c>
    </row>
    <row r="93" spans="1:4" ht="12.75">
      <c r="A93">
        <v>90</v>
      </c>
      <c r="B93" s="3">
        <f>PV(B$2/12,$A93,0,-1000)</f>
        <v>638.3435020911332</v>
      </c>
      <c r="C93" s="3">
        <f>PV(C$2/12,$A93,0,-1000)</f>
        <v>549.9054939618767</v>
      </c>
      <c r="D93" s="3">
        <f>PV(D$2/12,$A93,0,-1000)</f>
        <v>408.39118515134453</v>
      </c>
    </row>
    <row r="94" spans="1:4" ht="12.75">
      <c r="A94">
        <v>91</v>
      </c>
      <c r="B94" s="3">
        <f>PV(B$2/12,$A94,0,-1000)</f>
        <v>635.1676637722719</v>
      </c>
      <c r="C94" s="3">
        <f>PV(C$2/12,$A94,0,-1000)</f>
        <v>546.2637357237187</v>
      </c>
      <c r="D94" s="3">
        <f>PV(D$2/12,$A94,0,-1000)</f>
        <v>404.34770807063813</v>
      </c>
    </row>
    <row r="95" spans="1:4" ht="12.75">
      <c r="A95">
        <v>92</v>
      </c>
      <c r="B95" s="3">
        <f>PV(B$2/12,$A95,0,-1000)</f>
        <v>632.0076256440518</v>
      </c>
      <c r="C95" s="3">
        <f>PV(C$2/12,$A95,0,-1000)</f>
        <v>542.6460950897867</v>
      </c>
      <c r="D95" s="3">
        <f>PV(D$2/12,$A95,0,-1000)</f>
        <v>400.3442654164734</v>
      </c>
    </row>
    <row r="96" spans="1:4" ht="12.75">
      <c r="A96">
        <v>93</v>
      </c>
      <c r="B96" s="3">
        <f>PV(B$2/12,$A96,0,-1000)</f>
        <v>628.8633090985591</v>
      </c>
      <c r="C96" s="3">
        <f>PV(C$2/12,$A96,0,-1000)</f>
        <v>539.0524123408479</v>
      </c>
      <c r="D96" s="3">
        <f>PV(D$2/12,$A96,0,-1000)</f>
        <v>396.3804608083895</v>
      </c>
    </row>
    <row r="97" spans="1:4" ht="12.75">
      <c r="A97">
        <v>94</v>
      </c>
      <c r="B97" s="3">
        <f>PV(B$2/12,$A97,0,-1000)</f>
        <v>625.7346359189643</v>
      </c>
      <c r="C97" s="3">
        <f>PV(C$2/12,$A97,0,-1000)</f>
        <v>535.4825288154118</v>
      </c>
      <c r="D97" s="3">
        <f>PV(D$2/12,$A97,0,-1000)</f>
        <v>392.45590179048463</v>
      </c>
    </row>
    <row r="98" spans="1:4" ht="12.75">
      <c r="A98">
        <v>95</v>
      </c>
      <c r="B98" s="3">
        <f>PV(B$2/12,$A98,0,-1000)</f>
        <v>622.6215282775764</v>
      </c>
      <c r="C98" s="3">
        <f>PV(C$2/12,$A98,0,-1000)</f>
        <v>531.936286902727</v>
      </c>
      <c r="D98" s="3">
        <f>PV(D$2/12,$A98,0,-1000)</f>
        <v>388.57019979255904</v>
      </c>
    </row>
    <row r="99" spans="1:4" ht="12.75">
      <c r="A99">
        <v>96</v>
      </c>
      <c r="B99" s="3">
        <f>PV(B$2/12,$A99,0,-1000)</f>
        <v>619.523908733907</v>
      </c>
      <c r="C99" s="3">
        <f>PV(C$2/12,$A99,0,-1000)</f>
        <v>528.4135300358216</v>
      </c>
      <c r="D99" s="3">
        <f>PV(D$2/12,$A99,0,-1000)</f>
        <v>384.72297009164265</v>
      </c>
    </row>
    <row r="100" spans="1:4" ht="12.75">
      <c r="A100">
        <v>97</v>
      </c>
      <c r="B100" s="3">
        <f>PV(B$2/12,$A100,0,-1000)</f>
        <v>616.4417002327434</v>
      </c>
      <c r="C100" s="3">
        <f>PV(C$2/12,$A100,0,-1000)</f>
        <v>524.914102684591</v>
      </c>
      <c r="D100" s="3">
        <f>PV(D$2/12,$A100,0,-1000)</f>
        <v>380.9138317739036</v>
      </c>
    </row>
    <row r="101" spans="1:4" ht="12.75">
      <c r="A101">
        <v>98</v>
      </c>
      <c r="B101" s="3">
        <f>PV(B$2/12,$A101,0,-1000)</f>
        <v>613.3748261022323</v>
      </c>
      <c r="C101" s="3">
        <f>PV(C$2/12,$A101,0,-1000)</f>
        <v>521.4378503489314</v>
      </c>
      <c r="D101" s="3">
        <f>PV(D$2/12,$A101,0,-1000)</f>
        <v>377.14240769693424</v>
      </c>
    </row>
    <row r="102" spans="1:4" ht="12.75">
      <c r="A102">
        <v>99</v>
      </c>
      <c r="B102" s="3">
        <f>PV(B$2/12,$A102,0,-1000)</f>
        <v>610.3232100519724</v>
      </c>
      <c r="C102" s="3">
        <f>PV(C$2/12,$A102,0,-1000)</f>
        <v>517.9846195519187</v>
      </c>
      <c r="D102" s="3">
        <f>PV(D$2/12,$A102,0,-1000)</f>
        <v>373.4083244524101</v>
      </c>
    </row>
    <row r="103" spans="1:4" ht="12.75">
      <c r="A103">
        <v>100</v>
      </c>
      <c r="B103" s="3">
        <f>PV(B$2/12,$A103,0,-1000)</f>
        <v>607.2867761711169</v>
      </c>
      <c r="C103" s="3">
        <f>PV(C$2/12,$A103,0,-1000)</f>
        <v>514.5542578330319</v>
      </c>
      <c r="D103" s="3">
        <f>PV(D$2/12,$A103,0,-1000)</f>
        <v>369.7112123291189</v>
      </c>
    </row>
    <row r="104" spans="1:4" ht="12.75">
      <c r="A104">
        <v>101</v>
      </c>
      <c r="B104" s="3">
        <f>PV(B$2/12,$A104,0,-1000)</f>
        <v>604.2654489264845</v>
      </c>
      <c r="C104" s="3">
        <f>PV(C$2/12,$A104,0,-1000)</f>
        <v>511.14661374142247</v>
      </c>
      <c r="D104" s="3">
        <f>PV(D$2/12,$A104,0,-1000)</f>
        <v>366.05070527635536</v>
      </c>
    </row>
    <row r="105" spans="1:4" ht="12.75">
      <c r="A105">
        <v>102</v>
      </c>
      <c r="B105" s="3">
        <f>PV(B$2/12,$A105,0,-1000)</f>
        <v>601.2591531606812</v>
      </c>
      <c r="C105" s="3">
        <f>PV(C$2/12,$A105,0,-1000)</f>
        <v>507.7615368292276</v>
      </c>
      <c r="D105" s="3">
        <f>PV(D$2/12,$A105,0,-1000)</f>
        <v>362.4264408676786</v>
      </c>
    </row>
    <row r="106" spans="1:4" ht="12.75">
      <c r="A106">
        <v>103</v>
      </c>
      <c r="B106" s="3">
        <f>PV(B$2/12,$A106,0,-1000)</f>
        <v>598.2678140902301</v>
      </c>
      <c r="C106" s="3">
        <f>PV(C$2/12,$A106,0,-1000)</f>
        <v>504.39887764492806</v>
      </c>
      <c r="D106" s="3">
        <f>PV(D$2/12,$A106,0,-1000)</f>
        <v>358.8380602650283</v>
      </c>
    </row>
    <row r="107" spans="1:4" ht="12.75">
      <c r="A107">
        <v>104</v>
      </c>
      <c r="B107" s="3">
        <f>PV(B$2/12,$A107,0,-1000)</f>
        <v>595.2913573037116</v>
      </c>
      <c r="C107" s="3">
        <f>PV(C$2/12,$A107,0,-1000)</f>
        <v>501.0584877267498</v>
      </c>
      <c r="D107" s="3">
        <f>PV(D$2/12,$A107,0,-1000)</f>
        <v>355.2852081831963</v>
      </c>
    </row>
    <row r="108" spans="1:4" ht="12.75">
      <c r="A108">
        <v>105</v>
      </c>
      <c r="B108" s="3">
        <f>PV(B$2/12,$A108,0,-1000)</f>
        <v>592.3297087599121</v>
      </c>
      <c r="C108" s="3">
        <f>PV(C$2/12,$A108,0,-1000)</f>
        <v>497.74021959610917</v>
      </c>
      <c r="D108" s="3">
        <f>PV(D$2/12,$A108,0,-1000)</f>
        <v>351.76753285464986</v>
      </c>
    </row>
    <row r="109" spans="1:4" ht="12.75">
      <c r="A109">
        <v>106</v>
      </c>
      <c r="B109" s="3">
        <f>PV(B$2/12,$A109,0,-1000)</f>
        <v>589.3827947859824</v>
      </c>
      <c r="C109" s="3">
        <f>PV(C$2/12,$A109,0,-1000)</f>
        <v>494.4439267511018</v>
      </c>
      <c r="D109" s="3">
        <f>PV(D$2/12,$A109,0,-1000)</f>
        <v>348.2846859947028</v>
      </c>
    </row>
    <row r="110" spans="1:4" ht="12.75">
      <c r="A110">
        <v>107</v>
      </c>
      <c r="B110" s="3">
        <f>PV(B$2/12,$A110,0,-1000)</f>
        <v>586.4505420756043</v>
      </c>
      <c r="C110" s="3">
        <f>PV(C$2/12,$A110,0,-1000)</f>
        <v>491.1694636600349</v>
      </c>
      <c r="D110" s="3">
        <f>PV(D$2/12,$A110,0,-1000)</f>
        <v>344.83632276703247</v>
      </c>
    </row>
    <row r="111" spans="1:4" ht="12.75">
      <c r="A111">
        <v>108</v>
      </c>
      <c r="B111" s="3">
        <f>PV(B$2/12,$A111,0,-1000)</f>
        <v>583.5328776871686</v>
      </c>
      <c r="C111" s="3">
        <f>PV(C$2/12,$A111,0,-1000)</f>
        <v>487.91668575500165</v>
      </c>
      <c r="D111" s="3">
        <f>PV(D$2/12,$A111,0,-1000)</f>
        <v>341.4221017495371</v>
      </c>
    </row>
    <row r="112" spans="1:4" ht="12.75">
      <c r="A112">
        <v>109</v>
      </c>
      <c r="B112" s="3">
        <f>PV(B$2/12,$A112,0,-1000)</f>
        <v>580.6297290419587</v>
      </c>
      <c r="C112" s="3">
        <f>PV(C$2/12,$A112,0,-1000)</f>
        <v>484.68544942549835</v>
      </c>
      <c r="D112" s="3">
        <f>PV(D$2/12,$A112,0,-1000)</f>
        <v>338.0416849005318</v>
      </c>
    </row>
    <row r="113" spans="1:4" ht="12.75">
      <c r="A113">
        <v>110</v>
      </c>
      <c r="B113" s="3">
        <f>PV(B$2/12,$A113,0,-1000)</f>
        <v>577.7410239223472</v>
      </c>
      <c r="C113" s="3">
        <f>PV(C$2/12,$A113,0,-1000)</f>
        <v>481.4756120120845</v>
      </c>
      <c r="D113" s="3">
        <f>PV(D$2/12,$A113,0,-1000)</f>
        <v>334.694737525279</v>
      </c>
    </row>
    <row r="114" spans="1:4" ht="12.75">
      <c r="A114">
        <v>111</v>
      </c>
      <c r="B114" s="3">
        <f>PV(B$2/12,$A114,0,-1000)</f>
        <v>574.8666904699971</v>
      </c>
      <c r="C114" s="3">
        <f>PV(C$2/12,$A114,0,-1000)</f>
        <v>478.287031800084</v>
      </c>
      <c r="D114" s="3">
        <f>PV(D$2/12,$A114,0,-1000)</f>
        <v>331.3809282428505</v>
      </c>
    </row>
    <row r="115" spans="1:4" ht="12.75">
      <c r="A115">
        <v>112</v>
      </c>
      <c r="B115" s="3">
        <f>PV(B$2/12,$A115,0,-1000)</f>
        <v>572.0066571840769</v>
      </c>
      <c r="C115" s="3">
        <f>PV(C$2/12,$A115,0,-1000)</f>
        <v>475.11956801332843</v>
      </c>
      <c r="D115" s="3">
        <f>PV(D$2/12,$A115,0,-1000)</f>
        <v>328.0999289533173</v>
      </c>
    </row>
    <row r="116" spans="1:4" ht="12.75">
      <c r="A116">
        <v>113</v>
      </c>
      <c r="B116" s="3">
        <f>PV(B$2/12,$A116,0,-1000)</f>
        <v>569.1608529194795</v>
      </c>
      <c r="C116" s="3">
        <f>PV(C$2/12,$A116,0,-1000)</f>
        <v>471.9730808079422</v>
      </c>
      <c r="D116" s="3">
        <f>PV(D$2/12,$A116,0,-1000)</f>
        <v>324.85141480526465</v>
      </c>
    </row>
    <row r="117" spans="1:4" ht="12.75">
      <c r="A117">
        <v>114</v>
      </c>
      <c r="B117" s="3">
        <f>PV(B$2/12,$A117,0,-1000)</f>
        <v>566.3292068850543</v>
      </c>
      <c r="C117" s="3">
        <f>PV(C$2/12,$A117,0,-1000)</f>
        <v>468.8474312661678</v>
      </c>
      <c r="D117" s="3">
        <f>PV(D$2/12,$A117,0,-1000)</f>
        <v>321.6350641636284</v>
      </c>
    </row>
    <row r="118" spans="1:4" ht="12.75">
      <c r="A118">
        <v>115</v>
      </c>
      <c r="B118" s="3">
        <f>PV(B$2/12,$A118,0,-1000)</f>
        <v>563.5116486418451</v>
      </c>
      <c r="C118" s="3">
        <f>PV(C$2/12,$A118,0,-1000)</f>
        <v>465.74248139023297</v>
      </c>
      <c r="D118" s="3">
        <f>PV(D$2/12,$A118,0,-1000)</f>
        <v>318.45055857784985</v>
      </c>
    </row>
    <row r="119" spans="1:4" ht="12.75">
      <c r="A119">
        <v>116</v>
      </c>
      <c r="B119" s="3">
        <f>PV(B$2/12,$A119,0,-1000)</f>
        <v>560.7081081013386</v>
      </c>
      <c r="C119" s="3">
        <f>PV(C$2/12,$A119,0,-1000)</f>
        <v>462.6580940962579</v>
      </c>
      <c r="D119" s="3">
        <f>PV(D$2/12,$A119,0,-1000)</f>
        <v>315.2975827503464</v>
      </c>
    </row>
    <row r="120" spans="1:4" ht="12.75">
      <c r="A120">
        <v>117</v>
      </c>
      <c r="B120" s="3">
        <f>PV(B$2/12,$A120,0,-1000)</f>
        <v>557.91851552372</v>
      </c>
      <c r="C120" s="3">
        <f>PV(C$2/12,$A120,0,-1000)</f>
        <v>459.59413320820323</v>
      </c>
      <c r="D120" s="3">
        <f>PV(D$2/12,$A120,0,-1000)</f>
        <v>312.17582450529346</v>
      </c>
    </row>
    <row r="121" spans="1:4" ht="12.75">
      <c r="A121">
        <v>118</v>
      </c>
      <c r="B121" s="3">
        <f>PV(B$2/12,$A121,0,-1000)</f>
        <v>555.1428015161393</v>
      </c>
      <c r="C121" s="3">
        <f>PV(C$2/12,$A121,0,-1000)</f>
        <v>456.5504634518576</v>
      </c>
      <c r="D121" s="3">
        <f>PV(D$2/12,$A121,0,-1000)</f>
        <v>309.0849747577163</v>
      </c>
    </row>
    <row r="122" spans="1:4" ht="12.75">
      <c r="A122">
        <v>119</v>
      </c>
      <c r="B122" s="3">
        <f>PV(B$2/12,$A122,0,-1000)</f>
        <v>552.3808970309844</v>
      </c>
      <c r="C122" s="3">
        <f>PV(C$2/12,$A122,0,-1000)</f>
        <v>453.52695044886514</v>
      </c>
      <c r="D122" s="3">
        <f>PV(D$2/12,$A122,0,-1000)</f>
        <v>306.02472748288744</v>
      </c>
    </row>
    <row r="123" spans="1:4" ht="12.75">
      <c r="A123">
        <v>120</v>
      </c>
      <c r="B123" s="3">
        <f>PV(B$2/12,$A123,0,-1000)</f>
        <v>549.6327333641638</v>
      </c>
      <c r="C123" s="3">
        <f>PV(C$2/12,$A123,0,-1000)</f>
        <v>450.52346071079324</v>
      </c>
      <c r="D123" s="3">
        <f>PV(D$2/12,$A123,0,-1000)</f>
        <v>302.9947796860272</v>
      </c>
    </row>
    <row r="124" spans="1:4" ht="12.75">
      <c r="A124">
        <v>121</v>
      </c>
      <c r="B124" s="3">
        <f>PV(B$2/12,$A124,0,-1000)</f>
        <v>546.8982421533967</v>
      </c>
      <c r="C124" s="3">
        <f>PV(C$2/12,$A124,0,-1000)</f>
        <v>447.53986163323833</v>
      </c>
      <c r="D124" s="3">
        <f>PV(D$2/12,$A124,0,-1000)</f>
        <v>299.9948313723041</v>
      </c>
    </row>
    <row r="125" spans="1:4" ht="12.75">
      <c r="A125">
        <v>122</v>
      </c>
      <c r="B125" s="3">
        <f>PV(B$2/12,$A125,0,-1000)</f>
        <v>544.1773553765142</v>
      </c>
      <c r="C125" s="3">
        <f>PV(C$2/12,$A125,0,-1000)</f>
        <v>444.5760214899719</v>
      </c>
      <c r="D125" s="3">
        <f>PV(D$2/12,$A125,0,-1000)</f>
        <v>297.0245855171328</v>
      </c>
    </row>
    <row r="126" spans="1:4" ht="12.75">
      <c r="A126">
        <v>123</v>
      </c>
      <c r="B126" s="3">
        <f>PV(B$2/12,$A126,0,-1000)</f>
        <v>541.4700053497655</v>
      </c>
      <c r="C126" s="3">
        <f>PV(C$2/12,$A126,0,-1000)</f>
        <v>441.63180942712444</v>
      </c>
      <c r="D126" s="3">
        <f>PV(D$2/12,$A126,0,-1000)</f>
        <v>294.08374803676514</v>
      </c>
    </row>
    <row r="127" spans="1:4" ht="12.75">
      <c r="A127">
        <v>124</v>
      </c>
      <c r="B127" s="3">
        <f>PV(B$2/12,$A127,0,-1000)</f>
        <v>538.7761247261349</v>
      </c>
      <c r="C127" s="3">
        <f>PV(C$2/12,$A127,0,-1000)</f>
        <v>438.70709545740846</v>
      </c>
      <c r="D127" s="3">
        <f>PV(D$2/12,$A127,0,-1000)</f>
        <v>291.1720277591734</v>
      </c>
    </row>
    <row r="128" spans="1:4" ht="12.75">
      <c r="A128">
        <v>125</v>
      </c>
      <c r="B128" s="3">
        <f>PV(B$2/12,$A128,0,-1000)</f>
        <v>536.0956464936665</v>
      </c>
      <c r="C128" s="3">
        <f>PV(C$2/12,$A128,0,-1000)</f>
        <v>435.80175045437926</v>
      </c>
      <c r="D128" s="3">
        <f>PV(D$2/12,$A128,0,-1000)</f>
        <v>288.2891363952212</v>
      </c>
    </row>
    <row r="129" spans="1:4" ht="12.75">
      <c r="A129">
        <v>126</v>
      </c>
      <c r="B129" s="3">
        <f>PV(B$2/12,$A129,0,-1000)</f>
        <v>533.4285039737977</v>
      </c>
      <c r="C129" s="3">
        <f>PV(C$2/12,$A129,0,-1000)</f>
        <v>432.9156461467344</v>
      </c>
      <c r="D129" s="3">
        <f>PV(D$2/12,$A129,0,-1000)</f>
        <v>285.4347885101199</v>
      </c>
    </row>
    <row r="130" spans="1:4" ht="12.75">
      <c r="A130">
        <v>127</v>
      </c>
      <c r="B130" s="3">
        <f>PV(B$2/12,$A130,0,-1000)</f>
        <v>530.7746308196993</v>
      </c>
      <c r="C130" s="3">
        <f>PV(C$2/12,$A130,0,-1000)</f>
        <v>430.04865511265007</v>
      </c>
      <c r="D130" s="3">
        <f>PV(D$2/12,$A130,0,-1000)</f>
        <v>282.60870149516825</v>
      </c>
    </row>
    <row r="131" spans="1:4" ht="12.75">
      <c r="A131">
        <v>128</v>
      </c>
      <c r="B131" s="3">
        <f>PV(B$2/12,$A131,0,-1000)</f>
        <v>528.1339610146262</v>
      </c>
      <c r="C131" s="3">
        <f>PV(C$2/12,$A131,0,-1000)</f>
        <v>427.20065077415575</v>
      </c>
      <c r="D131" s="3">
        <f>PV(D$2/12,$A131,0,-1000)</f>
        <v>279.81059553977053</v>
      </c>
    </row>
    <row r="132" spans="1:4" ht="12.75">
      <c r="A132">
        <v>129</v>
      </c>
      <c r="B132" s="3">
        <f>PV(B$2/12,$A132,0,-1000)</f>
        <v>525.5064288702749</v>
      </c>
      <c r="C132" s="3">
        <f>PV(C$2/12,$A132,0,-1000)</f>
        <v>424.37150739154544</v>
      </c>
      <c r="D132" s="3">
        <f>PV(D$2/12,$A132,0,-1000)</f>
        <v>277.0401936037332</v>
      </c>
    </row>
    <row r="133" spans="1:4" ht="12.75">
      <c r="A133">
        <v>130</v>
      </c>
      <c r="B133" s="3">
        <f>PV(B$2/12,$A133,0,-1000)</f>
        <v>522.8919690251491</v>
      </c>
      <c r="C133" s="3">
        <f>PV(C$2/12,$A133,0,-1000)</f>
        <v>421.56110005782665</v>
      </c>
      <c r="D133" s="3">
        <f>PV(D$2/12,$A133,0,-1000)</f>
        <v>274.2972213898349</v>
      </c>
    </row>
    <row r="134" spans="1:4" ht="12.75">
      <c r="A134">
        <v>131</v>
      </c>
      <c r="B134" s="3">
        <f>PV(B$2/12,$A134,0,-1000)</f>
        <v>520.2905164429345</v>
      </c>
      <c r="C134" s="3">
        <f>PV(C$2/12,$A134,0,-1000)</f>
        <v>418.76930469320536</v>
      </c>
      <c r="D134" s="3">
        <f>PV(D$2/12,$A134,0,-1000)</f>
        <v>271.58140731666816</v>
      </c>
    </row>
    <row r="135" spans="1:4" ht="12.75">
      <c r="A135">
        <v>132</v>
      </c>
      <c r="B135" s="3">
        <f>PV(B$2/12,$A135,0,-1000)</f>
        <v>517.7020064108801</v>
      </c>
      <c r="C135" s="3">
        <f>PV(C$2/12,$A135,0,-1000)</f>
        <v>415.99599803960797</v>
      </c>
      <c r="D135" s="3">
        <f>PV(D$2/12,$A135,0,-1000)</f>
        <v>268.8924824917507</v>
      </c>
    </row>
    <row r="136" spans="1:4" ht="12.75">
      <c r="A136">
        <v>133</v>
      </c>
      <c r="B136" s="3">
        <f>PV(B$2/12,$A136,0,-1000)</f>
        <v>515.1263745381893</v>
      </c>
      <c r="C136" s="3">
        <f>PV(C$2/12,$A136,0,-1000)</f>
        <v>413.24105765523973</v>
      </c>
      <c r="D136" s="3">
        <f>PV(D$2/12,$A136,0,-1000)</f>
        <v>266.23018068490165</v>
      </c>
    </row>
    <row r="137" spans="1:4" ht="12.75">
      <c r="A137">
        <v>134</v>
      </c>
      <c r="B137" s="3">
        <f>PV(B$2/12,$A137,0,-1000)</f>
        <v>512.5635567544174</v>
      </c>
      <c r="C137" s="3">
        <f>PV(C$2/12,$A137,0,-1000)</f>
        <v>410.50436190917856</v>
      </c>
      <c r="D137" s="3">
        <f>PV(D$2/12,$A137,0,-1000)</f>
        <v>263.59423830188285</v>
      </c>
    </row>
    <row r="138" spans="1:4" ht="12.75">
      <c r="A138">
        <v>135</v>
      </c>
      <c r="B138" s="3">
        <f>PV(B$2/12,$A138,0,-1000)</f>
        <v>510.01348930787793</v>
      </c>
      <c r="C138" s="3">
        <f>PV(C$2/12,$A138,0,-1000)</f>
        <v>407.7857899760052</v>
      </c>
      <c r="D138" s="3">
        <f>PV(D$2/12,$A138,0,-1000)</f>
        <v>260.9843943582998</v>
      </c>
    </row>
    <row r="139" spans="1:4" ht="12.75">
      <c r="A139">
        <v>136</v>
      </c>
      <c r="B139" s="3">
        <f>PV(B$2/12,$A139,0,-1000)</f>
        <v>507.4761087640577</v>
      </c>
      <c r="C139" s="3">
        <f>PV(C$2/12,$A139,0,-1000)</f>
        <v>405.0852218304688</v>
      </c>
      <c r="D139" s="3">
        <f>PV(D$2/12,$A139,0,-1000)</f>
        <v>258.4003904537622</v>
      </c>
    </row>
    <row r="140" spans="1:4" ht="12.75">
      <c r="A140">
        <v>137</v>
      </c>
      <c r="B140" s="3">
        <f>PV(B$2/12,$A140,0,-1000)</f>
        <v>504.95135200403763</v>
      </c>
      <c r="C140" s="3">
        <f>PV(C$2/12,$A140,0,-1000)</f>
        <v>402.4025382421876</v>
      </c>
      <c r="D140" s="3">
        <f>PV(D$2/12,$A140,0,-1000)</f>
        <v>255.8419707462992</v>
      </c>
    </row>
    <row r="141" spans="1:4" ht="12.75">
      <c r="A141">
        <v>138</v>
      </c>
      <c r="B141" s="3">
        <f>PV(B$2/12,$A141,0,-1000)</f>
        <v>502.43915622292303</v>
      </c>
      <c r="C141" s="3">
        <f>PV(C$2/12,$A141,0,-1000)</f>
        <v>399.737620770385</v>
      </c>
      <c r="D141" s="3">
        <f>PV(D$2/12,$A141,0,-1000)</f>
        <v>253.30888192702895</v>
      </c>
    </row>
    <row r="142" spans="1:4" ht="12.75">
      <c r="A142">
        <v>139</v>
      </c>
      <c r="B142" s="3">
        <f>PV(B$2/12,$A142,0,-1000)</f>
        <v>499.9394589282817</v>
      </c>
      <c r="C142" s="3">
        <f>PV(C$2/12,$A142,0,-1000)</f>
        <v>397.09035175866063</v>
      </c>
      <c r="D142" s="3">
        <f>PV(D$2/12,$A142,0,-1000)</f>
        <v>250.80087319507817</v>
      </c>
    </row>
    <row r="143" spans="1:4" ht="12.75">
      <c r="A143">
        <v>140</v>
      </c>
      <c r="B143" s="3">
        <f>PV(B$2/12,$A143,0,-1000)</f>
        <v>497.45219793858877</v>
      </c>
      <c r="C143" s="3">
        <f>PV(C$2/12,$A143,0,-1000)</f>
        <v>394.46061432979536</v>
      </c>
      <c r="D143" s="3">
        <f>PV(D$2/12,$A143,0,-1000)</f>
        <v>248.31769623275062</v>
      </c>
    </row>
    <row r="144" spans="1:4" ht="12.75">
      <c r="A144">
        <v>141</v>
      </c>
      <c r="B144" s="3">
        <f>PV(B$2/12,$A144,0,-1000)</f>
        <v>494.97731138168047</v>
      </c>
      <c r="C144" s="3">
        <f>PV(C$2/12,$A144,0,-1000)</f>
        <v>391.84829238059143</v>
      </c>
      <c r="D144" s="3">
        <f>PV(D$2/12,$A144,0,-1000)</f>
        <v>245.85910518094124</v>
      </c>
    </row>
    <row r="145" spans="1:4" ht="12.75">
      <c r="A145">
        <v>142</v>
      </c>
      <c r="B145" s="3">
        <f>PV(B$2/12,$A145,0,-1000)</f>
        <v>492.5147376932144</v>
      </c>
      <c r="C145" s="3">
        <f>PV(C$2/12,$A145,0,-1000)</f>
        <v>389.2532705767465</v>
      </c>
      <c r="D145" s="3">
        <f>PV(D$2/12,$A145,0,-1000)</f>
        <v>243.4248566147933</v>
      </c>
    </row>
    <row r="146" spans="1:4" ht="12.75">
      <c r="A146">
        <v>143</v>
      </c>
      <c r="B146" s="3">
        <f>PV(B$2/12,$A146,0,-1000)</f>
        <v>490.0644156151387</v>
      </c>
      <c r="C146" s="3">
        <f>PV(C$2/12,$A146,0,-1000)</f>
        <v>386.6754343477615</v>
      </c>
      <c r="D146" s="3">
        <f>PV(D$2/12,$A146,0,-1000)</f>
        <v>241.0147095195973</v>
      </c>
    </row>
    <row r="147" spans="1:4" ht="12.75">
      <c r="A147">
        <v>144</v>
      </c>
      <c r="B147" s="3">
        <f>PV(B$2/12,$A147,0,-1000)</f>
        <v>487.62628419416797</v>
      </c>
      <c r="C147" s="3">
        <f>PV(C$2/12,$A147,0,-1000)</f>
        <v>384.11466988188226</v>
      </c>
      <c r="D147" s="3">
        <f>PV(D$2/12,$A147,0,-1000)</f>
        <v>238.62842526692805</v>
      </c>
    </row>
    <row r="148" spans="1:4" ht="12.75">
      <c r="A148">
        <v>145</v>
      </c>
      <c r="B148" s="3">
        <f>PV(B$2/12,$A148,0,-1000)</f>
        <v>485.20028278026666</v>
      </c>
      <c r="C148" s="3">
        <f>PV(C$2/12,$A148,0,-1000)</f>
        <v>381.5708641210751</v>
      </c>
      <c r="D148" s="3">
        <f>PV(D$2/12,$A148,0,-1000)</f>
        <v>236.26576759101786</v>
      </c>
    </row>
    <row r="149" spans="1:4" ht="12.75">
      <c r="A149">
        <v>146</v>
      </c>
      <c r="B149" s="3">
        <f>PV(B$2/12,$A149,0,-1000)</f>
        <v>482.7863510251411</v>
      </c>
      <c r="C149" s="3">
        <f>PV(C$2/12,$A149,0,-1000)</f>
        <v>379.04390475603486</v>
      </c>
      <c r="D149" s="3">
        <f>PV(D$2/12,$A149,0,-1000)</f>
        <v>233.92650256536422</v>
      </c>
    </row>
    <row r="150" spans="1:4" ht="12.75">
      <c r="A150">
        <v>147</v>
      </c>
      <c r="B150" s="3">
        <f>PV(B$2/12,$A150,0,-1000)</f>
        <v>480.3844288807374</v>
      </c>
      <c r="C150" s="3">
        <f>PV(C$2/12,$A150,0,-1000)</f>
        <v>376.53368022122675</v>
      </c>
      <c r="D150" s="3">
        <f>PV(D$2/12,$A150,0,-1000)</f>
        <v>231.61039857956854</v>
      </c>
    </row>
    <row r="151" spans="1:4" ht="12.75">
      <c r="A151">
        <v>148</v>
      </c>
      <c r="B151" s="3">
        <f>PV(B$2/12,$A151,0,-1000)</f>
        <v>477.9944565977487</v>
      </c>
      <c r="C151" s="3">
        <f>PV(C$2/12,$A151,0,-1000)</f>
        <v>374.0400796899604</v>
      </c>
      <c r="D151" s="3">
        <f>PV(D$2/12,$A151,0,-1000)</f>
        <v>229.31722631640446</v>
      </c>
    </row>
    <row r="152" spans="1:4" ht="12.75">
      <c r="A152">
        <v>149</v>
      </c>
      <c r="B152" s="3">
        <f>PV(B$2/12,$A152,0,-1000)</f>
        <v>475.6163747241281</v>
      </c>
      <c r="C152" s="3">
        <f>PV(C$2/12,$A152,0,-1000)</f>
        <v>371.5629930694971</v>
      </c>
      <c r="D152" s="3">
        <f>PV(D$2/12,$A152,0,-1000)</f>
        <v>227.04675872911335</v>
      </c>
    </row>
    <row r="153" spans="1:4" ht="12.75">
      <c r="A153">
        <v>150</v>
      </c>
      <c r="B153" s="3">
        <f>PV(B$2/12,$A153,0,-1000)</f>
        <v>473.2501241036101</v>
      </c>
      <c r="C153" s="3">
        <f>PV(C$2/12,$A153,0,-1000)</f>
        <v>369.1023109961892</v>
      </c>
      <c r="D153" s="3">
        <f>PV(D$2/12,$A153,0,-1000)</f>
        <v>224.7987710189241</v>
      </c>
    </row>
    <row r="154" spans="1:4" ht="12.75">
      <c r="A154">
        <v>151</v>
      </c>
      <c r="B154" s="3">
        <f>PV(B$2/12,$A154,0,-1000)</f>
        <v>470.895645874239</v>
      </c>
      <c r="C154" s="3">
        <f>PV(C$2/12,$A154,0,-1000)</f>
        <v>366.6579248306515</v>
      </c>
      <c r="D154" s="3">
        <f>PV(D$2/12,$A154,0,-1000)</f>
        <v>222.57304061279612</v>
      </c>
    </row>
    <row r="155" spans="1:4" ht="12.75">
      <c r="A155">
        <v>152</v>
      </c>
      <c r="B155" s="3">
        <f>PV(B$2/12,$A155,0,-1000)</f>
        <v>468.55288146690447</v>
      </c>
      <c r="C155" s="3">
        <f>PV(C$2/12,$A155,0,-1000)</f>
        <v>364.2297266529651</v>
      </c>
      <c r="D155" s="3">
        <f>PV(D$2/12,$A155,0,-1000)</f>
        <v>220.36934714138232</v>
      </c>
    </row>
    <row r="156" spans="1:4" ht="12.75">
      <c r="A156">
        <v>153</v>
      </c>
      <c r="B156" s="3">
        <f>PV(B$2/12,$A156,0,-1000)</f>
        <v>466.22177260388514</v>
      </c>
      <c r="C156" s="3">
        <f>PV(C$2/12,$A156,0,-1000)</f>
        <v>361.8176092579124</v>
      </c>
      <c r="D156" s="3">
        <f>PV(D$2/12,$A156,0,-1000)</f>
        <v>218.18747241721022</v>
      </c>
    </row>
    <row r="157" spans="1:4" ht="12.75">
      <c r="A157">
        <v>154</v>
      </c>
      <c r="B157" s="3">
        <f>PV(B$2/12,$A157,0,-1000)</f>
        <v>463.9022612973982</v>
      </c>
      <c r="C157" s="3">
        <f>PV(C$2/12,$A157,0,-1000)</f>
        <v>359.4214661502441</v>
      </c>
      <c r="D157" s="3">
        <f>PV(D$2/12,$A157,0,-1000)</f>
        <v>216.0272004130794</v>
      </c>
    </row>
    <row r="158" spans="1:4" ht="12.75">
      <c r="A158">
        <v>155</v>
      </c>
      <c r="B158" s="3">
        <f>PV(B$2/12,$A158,0,-1000)</f>
        <v>461.5942898481574</v>
      </c>
      <c r="C158" s="3">
        <f>PV(C$2/12,$A158,0,-1000)</f>
        <v>357.04119153997766</v>
      </c>
      <c r="D158" s="3">
        <f>PV(D$2/12,$A158,0,-1000)</f>
        <v>213.88831724067268</v>
      </c>
    </row>
    <row r="159" spans="1:4" ht="12.75">
      <c r="A159">
        <v>156</v>
      </c>
      <c r="B159" s="3">
        <f>PV(B$2/12,$A159,0,-1000)</f>
        <v>459.2978008439378</v>
      </c>
      <c r="C159" s="3">
        <f>PV(C$2/12,$A159,0,-1000)</f>
        <v>354.67668033772617</v>
      </c>
      <c r="D159" s="3">
        <f>PV(D$2/12,$A159,0,-1000)</f>
        <v>211.7706111293789</v>
      </c>
    </row>
    <row r="160" spans="1:4" ht="12.75">
      <c r="A160">
        <v>157</v>
      </c>
      <c r="B160" s="3">
        <f>PV(B$2/12,$A160,0,-1000)</f>
        <v>457.0127371581471</v>
      </c>
      <c r="C160" s="3">
        <f>PV(C$2/12,$A160,0,-1000)</f>
        <v>352.32782815005913</v>
      </c>
      <c r="D160" s="3">
        <f>PV(D$2/12,$A160,0,-1000)</f>
        <v>209.67387240532562</v>
      </c>
    </row>
    <row r="161" spans="1:4" ht="12.75">
      <c r="A161">
        <v>158</v>
      </c>
      <c r="B161" s="3">
        <f>PV(B$2/12,$A161,0,-1000)</f>
        <v>454.73904194840514</v>
      </c>
      <c r="C161" s="3">
        <f>PV(C$2/12,$A161,0,-1000)</f>
        <v>349.99453127489323</v>
      </c>
      <c r="D161" s="3">
        <f>PV(D$2/12,$A161,0,-1000)</f>
        <v>207.59789347061943</v>
      </c>
    </row>
    <row r="162" spans="1:4" ht="12.75">
      <c r="A162">
        <v>159</v>
      </c>
      <c r="B162" s="3">
        <f>PV(B$2/12,$A162,0,-1000)</f>
        <v>452.47665865512954</v>
      </c>
      <c r="C162" s="3">
        <f>PV(C$2/12,$A162,0,-1000)</f>
        <v>347.67668669691375</v>
      </c>
      <c r="D162" s="3">
        <f>PV(D$2/12,$A162,0,-1000)</f>
        <v>205.5424687827915</v>
      </c>
    </row>
    <row r="163" spans="1:4" ht="12.75">
      <c r="A163">
        <v>160</v>
      </c>
      <c r="B163" s="3">
        <f>PV(B$2/12,$A163,0,-1000)</f>
        <v>450.22553100012897</v>
      </c>
      <c r="C163" s="3">
        <f>PV(C$2/12,$A163,0,-1000)</f>
        <v>345.37419208302697</v>
      </c>
      <c r="D163" s="3">
        <f>PV(D$2/12,$A163,0,-1000)</f>
        <v>203.50739483444704</v>
      </c>
    </row>
    <row r="164" spans="1:4" ht="12.75">
      <c r="A164">
        <v>161</v>
      </c>
      <c r="B164" s="3">
        <f>PV(B$2/12,$A164,0,-1000)</f>
        <v>447.98560298520295</v>
      </c>
      <c r="C164" s="3">
        <f>PV(C$2/12,$A164,0,-1000)</f>
        <v>343.0869457778414</v>
      </c>
      <c r="D164" s="3">
        <f>PV(D$2/12,$A164,0,-1000)</f>
        <v>201.4924701331159</v>
      </c>
    </row>
    <row r="165" spans="1:4" ht="12.75">
      <c r="A165">
        <v>162</v>
      </c>
      <c r="B165" s="3">
        <f>PV(B$2/12,$A165,0,-1000)</f>
        <v>445.7568188907493</v>
      </c>
      <c r="C165" s="3">
        <f>PV(C$2/12,$A165,0,-1000)</f>
        <v>340.8148467991802</v>
      </c>
      <c r="D165" s="3">
        <f>PV(D$2/12,$A165,0,-1000)</f>
        <v>199.49749518130287</v>
      </c>
    </row>
    <row r="166" spans="1:4" ht="12.75">
      <c r="A166">
        <v>163</v>
      </c>
      <c r="B166" s="3">
        <f>PV(B$2/12,$A166,0,-1000)</f>
        <v>443.53912327437746</v>
      </c>
      <c r="C166" s="3">
        <f>PV(C$2/12,$A166,0,-1000)</f>
        <v>338.5577948336227</v>
      </c>
      <c r="D166" s="3">
        <f>PV(D$2/12,$A166,0,-1000)</f>
        <v>197.52227245673552</v>
      </c>
    </row>
    <row r="167" spans="1:4" ht="12.75">
      <c r="A167">
        <v>164</v>
      </c>
      <c r="B167" s="3">
        <f>PV(B$2/12,$A167,0,-1000)</f>
        <v>441.33246096952985</v>
      </c>
      <c r="C167" s="3">
        <f>PV(C$2/12,$A167,0,-1000)</f>
        <v>336.31569023207555</v>
      </c>
      <c r="D167" s="3">
        <f>PV(D$2/12,$A167,0,-1000)</f>
        <v>195.56660639280744</v>
      </c>
    </row>
    <row r="168" spans="1:4" ht="12.75">
      <c r="A168">
        <v>165</v>
      </c>
      <c r="B168" s="3">
        <f>PV(B$2/12,$A168,0,-1000)</f>
        <v>439.1367770841094</v>
      </c>
      <c r="C168" s="3">
        <f>PV(C$2/12,$A168,0,-1000)</f>
        <v>334.08843400537313</v>
      </c>
      <c r="D168" s="3">
        <f>PV(D$2/12,$A168,0,-1000)</f>
        <v>193.63030335921528</v>
      </c>
    </row>
    <row r="169" spans="1:4" ht="12.75">
      <c r="A169">
        <v>166</v>
      </c>
      <c r="B169" s="3">
        <f>PV(B$2/12,$A169,0,-1000)</f>
        <v>436.95201699911377</v>
      </c>
      <c r="C169" s="3">
        <f>PV(C$2/12,$A169,0,-1000)</f>
        <v>331.8759278199071</v>
      </c>
      <c r="D169" s="3">
        <f>PV(D$2/12,$A169,0,-1000)</f>
        <v>191.7131716427874</v>
      </c>
    </row>
    <row r="170" spans="1:4" ht="12.75">
      <c r="A170">
        <v>167</v>
      </c>
      <c r="B170" s="3">
        <f>PV(B$2/12,$A170,0,-1000)</f>
        <v>434.7781263672775</v>
      </c>
      <c r="C170" s="3">
        <f>PV(C$2/12,$A170,0,-1000)</f>
        <v>329.67807399328524</v>
      </c>
      <c r="D170" s="3">
        <f>PV(D$2/12,$A170,0,-1000)</f>
        <v>189.81502142850238</v>
      </c>
    </row>
    <row r="171" spans="1:4" ht="12.75">
      <c r="A171">
        <v>168</v>
      </c>
      <c r="B171" s="3">
        <f>PV(B$2/12,$A171,0,-1000)</f>
        <v>432.6150511117189</v>
      </c>
      <c r="C171" s="3">
        <f>PV(C$2/12,$A171,0,-1000)</f>
        <v>327.4947754900184</v>
      </c>
      <c r="D171" s="3">
        <f>PV(D$2/12,$A171,0,-1000)</f>
        <v>187.9356647806954</v>
      </c>
    </row>
    <row r="172" spans="1:4" ht="12.75">
      <c r="A172">
        <v>169</v>
      </c>
      <c r="B172" s="3">
        <f>PV(B$2/12,$A172,0,-1000)</f>
        <v>430.462737424596</v>
      </c>
      <c r="C172" s="3">
        <f>PV(C$2/12,$A172,0,-1000)</f>
        <v>325.3259359172369</v>
      </c>
      <c r="D172" s="3">
        <f>PV(D$2/12,$A172,0,-1000)</f>
        <v>186.07491562445088</v>
      </c>
    </row>
    <row r="173" spans="1:4" ht="12.75">
      <c r="A173">
        <v>170</v>
      </c>
      <c r="B173" s="3">
        <f>PV(B$2/12,$A173,0,-1000)</f>
        <v>428.3211317657672</v>
      </c>
      <c r="C173" s="3">
        <f>PV(C$2/12,$A173,0,-1000)</f>
        <v>323.17145952043404</v>
      </c>
      <c r="D173" s="3">
        <f>PV(D$2/12,$A173,0,-1000)</f>
        <v>184.2325897271791</v>
      </c>
    </row>
    <row r="174" spans="1:4" ht="12.75">
      <c r="A174">
        <v>171</v>
      </c>
      <c r="B174" s="3">
        <f>PV(B$2/12,$A174,0,-1000)</f>
        <v>426.1901808614599</v>
      </c>
      <c r="C174" s="3">
        <f>PV(C$2/12,$A174,0,-1000)</f>
        <v>321.0312511792391</v>
      </c>
      <c r="D174" s="3">
        <f>PV(D$2/12,$A174,0,-1000)</f>
        <v>182.40850468037533</v>
      </c>
    </row>
    <row r="175" spans="1:4" ht="12.75">
      <c r="A175">
        <v>172</v>
      </c>
      <c r="B175" s="3">
        <f>PV(B$2/12,$A175,0,-1000)</f>
        <v>424.0698317029453</v>
      </c>
      <c r="C175" s="3">
        <f>PV(C$2/12,$A175,0,-1000)</f>
        <v>318.90521640321765</v>
      </c>
      <c r="D175" s="3">
        <f>PV(D$2/12,$A175,0,-1000)</f>
        <v>180.60247988155976</v>
      </c>
    </row>
    <row r="176" spans="1:4" ht="12.75">
      <c r="A176">
        <v>173</v>
      </c>
      <c r="B176" s="3">
        <f>PV(B$2/12,$A176,0,-1000)</f>
        <v>421.96003154521924</v>
      </c>
      <c r="C176" s="3">
        <f>PV(C$2/12,$A176,0,-1000)</f>
        <v>316.79326132769967</v>
      </c>
      <c r="D176" s="3">
        <f>PV(D$2/12,$A176,0,-1000)</f>
        <v>178.8143365163958</v>
      </c>
    </row>
    <row r="177" spans="1:4" ht="12.75">
      <c r="A177">
        <v>174</v>
      </c>
      <c r="B177" s="3">
        <f>PV(B$2/12,$A177,0,-1000)</f>
        <v>419.8607279056908</v>
      </c>
      <c r="C177" s="3">
        <f>PV(C$2/12,$A177,0,-1000)</f>
        <v>314.69529270963545</v>
      </c>
      <c r="D177" s="3">
        <f>PV(D$2/12,$A177,0,-1000)</f>
        <v>177.04389754098594</v>
      </c>
    </row>
    <row r="178" spans="1:4" ht="12.75">
      <c r="A178">
        <v>175</v>
      </c>
      <c r="B178" s="3">
        <f>PV(B$2/12,$A178,0,-1000)</f>
        <v>417.7718685628765</v>
      </c>
      <c r="C178" s="3">
        <f>PV(C$2/12,$A178,0,-1000)</f>
        <v>312.611217923479</v>
      </c>
      <c r="D178" s="3">
        <f>PV(D$2/12,$A178,0,-1000)</f>
        <v>175.2909876643425</v>
      </c>
    </row>
    <row r="179" spans="1:4" ht="12.75">
      <c r="A179">
        <v>176</v>
      </c>
      <c r="B179" s="3">
        <f>PV(B$2/12,$A179,0,-1000)</f>
        <v>415.693401555101</v>
      </c>
      <c r="C179" s="3">
        <f>PV(C$2/12,$A179,0,-1000)</f>
        <v>310.54094495709836</v>
      </c>
      <c r="D179" s="3">
        <f>PV(D$2/12,$A179,0,-1000)</f>
        <v>173.5554333310322</v>
      </c>
    </row>
    <row r="180" spans="1:4" ht="12.75">
      <c r="A180">
        <v>177</v>
      </c>
      <c r="B180" s="3">
        <f>PV(B$2/12,$A180,0,-1000)</f>
        <v>413.62527517920506</v>
      </c>
      <c r="C180" s="3">
        <f>PV(C$2/12,$A180,0,-1000)</f>
        <v>308.48438240771367</v>
      </c>
      <c r="D180" s="3">
        <f>PV(D$2/12,$A180,0,-1000)</f>
        <v>171.83706270399227</v>
      </c>
    </row>
    <row r="181" spans="1:4" ht="12.75">
      <c r="A181">
        <v>178</v>
      </c>
      <c r="B181" s="3">
        <f>PV(B$2/12,$A181,0,-1000)</f>
        <v>411.5674379892588</v>
      </c>
      <c r="C181" s="3">
        <f>PV(C$2/12,$A181,0,-1000)</f>
        <v>306.44143947786125</v>
      </c>
      <c r="D181" s="3">
        <f>PV(D$2/12,$A181,0,-1000)</f>
        <v>170.13570564751709</v>
      </c>
    </row>
    <row r="182" spans="1:4" ht="12.75">
      <c r="A182">
        <v>179</v>
      </c>
      <c r="B182" s="3">
        <f>PV(B$2/12,$A182,0,-1000)</f>
        <v>409.5198387952824</v>
      </c>
      <c r="C182" s="3">
        <f>PV(C$2/12,$A182,0,-1000)</f>
        <v>304.41202597138533</v>
      </c>
      <c r="D182" s="3">
        <f>PV(D$2/12,$A182,0,-1000)</f>
        <v>168.45119371041295</v>
      </c>
    </row>
    <row r="183" spans="1:4" ht="12.75">
      <c r="A183">
        <v>180</v>
      </c>
      <c r="B183" s="3">
        <f>PV(B$2/12,$A183,0,-1000)</f>
        <v>407.4824266619726</v>
      </c>
      <c r="C183" s="3">
        <f>PV(C$2/12,$A183,0,-1000)</f>
        <v>302.39605228945567</v>
      </c>
      <c r="D183" s="3">
        <f>PV(D$2/12,$A183,0,-1000)</f>
        <v>166.78336010931977</v>
      </c>
    </row>
    <row r="184" spans="1:4" ht="12.75">
      <c r="A184">
        <v>181</v>
      </c>
      <c r="B184" s="3">
        <f>PV(B$2/12,$A184,0,-1000)</f>
        <v>405.45515090743544</v>
      </c>
      <c r="C184" s="3">
        <f>PV(C$2/12,$A184,0,-1000)</f>
        <v>300.39342942661165</v>
      </c>
      <c r="D184" s="3">
        <f>PV(D$2/12,$A184,0,-1000)</f>
        <v>165.13203971219778</v>
      </c>
    </row>
    <row r="185" spans="1:4" ht="12.75">
      <c r="A185">
        <v>182</v>
      </c>
      <c r="B185" s="3">
        <f>PV(B$2/12,$A185,0,-1000)</f>
        <v>403.43796110192585</v>
      </c>
      <c r="C185" s="3">
        <f>PV(C$2/12,$A185,0,-1000)</f>
        <v>298.40406896683277</v>
      </c>
      <c r="D185" s="3">
        <f>PV(D$2/12,$A185,0,-1000)</f>
        <v>163.497069021978</v>
      </c>
    </row>
    <row r="186" spans="1:4" ht="12.75">
      <c r="A186">
        <v>183</v>
      </c>
      <c r="B186" s="3">
        <f>PV(B$2/12,$A186,0,-1000)</f>
        <v>401.43080706659293</v>
      </c>
      <c r="C186" s="3">
        <f>PV(C$2/12,$A186,0,-1000)</f>
        <v>296.4278830796352</v>
      </c>
      <c r="D186" s="3">
        <f>PV(D$2/12,$A186,0,-1000)</f>
        <v>161.87828616037424</v>
      </c>
    </row>
    <row r="187" spans="1:4" ht="12.75">
      <c r="A187">
        <v>184</v>
      </c>
      <c r="B187" s="3">
        <f>PV(B$2/12,$A187,0,-1000)</f>
        <v>399.4336388722318</v>
      </c>
      <c r="C187" s="3">
        <f>PV(C$2/12,$A187,0,-1000)</f>
        <v>294.46478451619396</v>
      </c>
      <c r="D187" s="3">
        <f>PV(D$2/12,$A187,0,-1000)</f>
        <v>160.2755308518557</v>
      </c>
    </row>
    <row r="188" spans="1:4" ht="12.75">
      <c r="A188">
        <v>185</v>
      </c>
      <c r="B188" s="3">
        <f>PV(B$2/12,$A188,0,-1000)</f>
        <v>397.44640683804164</v>
      </c>
      <c r="C188" s="3">
        <f>PV(C$2/12,$A188,0,-1000)</f>
        <v>292.5146866054907</v>
      </c>
      <c r="D188" s="3">
        <f>PV(D$2/12,$A188,0,-1000)</f>
        <v>158.6886444077779</v>
      </c>
    </row>
    <row r="189" spans="1:4" ht="12.75">
      <c r="A189">
        <v>186</v>
      </c>
      <c r="B189" s="3">
        <f>PV(B$2/12,$A189,0,-1000)</f>
        <v>395.46906153038975</v>
      </c>
      <c r="C189" s="3">
        <f>PV(C$2/12,$A189,0,-1000)</f>
        <v>290.57750325048744</v>
      </c>
      <c r="D189" s="3">
        <f>PV(D$2/12,$A189,0,-1000)</f>
        <v>157.1174697106712</v>
      </c>
    </row>
    <row r="190" spans="1:4" ht="12.75">
      <c r="A190">
        <v>187</v>
      </c>
      <c r="B190" s="3">
        <f>PV(B$2/12,$A190,0,-1000)</f>
        <v>393.50155376158193</v>
      </c>
      <c r="C190" s="3">
        <f>PV(C$2/12,$A190,0,-1000)</f>
        <v>288.6531489243253</v>
      </c>
      <c r="D190" s="3">
        <f>PV(D$2/12,$A190,0,-1000)</f>
        <v>155.56185119868434</v>
      </c>
    </row>
    <row r="191" spans="1:4" ht="12.75">
      <c r="A191">
        <v>188</v>
      </c>
      <c r="B191" s="3">
        <f>PV(B$2/12,$A191,0,-1000)</f>
        <v>391.54383458863873</v>
      </c>
      <c r="C191" s="3">
        <f>PV(C$2/12,$A191,0,-1000)</f>
        <v>286.7415386665483</v>
      </c>
      <c r="D191" s="3">
        <f>PV(D$2/12,$A191,0,-1000)</f>
        <v>154.02163485018252</v>
      </c>
    </row>
    <row r="192" spans="1:4" ht="12.75">
      <c r="A192">
        <v>189</v>
      </c>
      <c r="B192" s="3">
        <f>PV(B$2/12,$A192,0,-1000)</f>
        <v>389.5958553120784</v>
      </c>
      <c r="C192" s="3">
        <f>PV(C$2/12,$A192,0,-1000)</f>
        <v>284.84258807935265</v>
      </c>
      <c r="D192" s="3">
        <f>PV(D$2/12,$A192,0,-1000)</f>
        <v>152.49666816849756</v>
      </c>
    </row>
    <row r="193" spans="1:4" ht="12.75">
      <c r="A193">
        <v>190</v>
      </c>
      <c r="B193" s="3">
        <f>PV(B$2/12,$A193,0,-1000)</f>
        <v>387.65756747470493</v>
      </c>
      <c r="C193" s="3">
        <f>PV(C$2/12,$A193,0,-1000)</f>
        <v>282.9562133238603</v>
      </c>
      <c r="D193" s="3">
        <f>PV(D$2/12,$A193,0,-1000)</f>
        <v>150.98680016682925</v>
      </c>
    </row>
    <row r="194" spans="1:4" ht="12.75">
      <c r="A194">
        <v>191</v>
      </c>
      <c r="B194" s="3">
        <f>PV(B$2/12,$A194,0,-1000)</f>
        <v>385.7289228604029</v>
      </c>
      <c r="C194" s="3">
        <f>PV(C$2/12,$A194,0,-1000)</f>
        <v>281.0823311164175</v>
      </c>
      <c r="D194" s="3">
        <f>PV(D$2/12,$A194,0,-1000)</f>
        <v>149.4918813532963</v>
      </c>
    </row>
    <row r="195" spans="1:4" ht="12.75">
      <c r="A195">
        <v>192</v>
      </c>
      <c r="B195" s="3">
        <f>PV(B$2/12,$A195,0,-1000)</f>
        <v>383.80987349293827</v>
      </c>
      <c r="C195" s="3">
        <f>PV(C$2/12,$A195,0,-1000)</f>
        <v>279.22085872491806</v>
      </c>
      <c r="D195" s="3">
        <f>PV(D$2/12,$A195,0,-1000)</f>
        <v>148.01176371613494</v>
      </c>
    </row>
    <row r="196" spans="1:4" ht="12.75">
      <c r="A196">
        <v>193</v>
      </c>
      <c r="B196" s="3">
        <f>PV(B$2/12,$A196,0,-1000)</f>
        <v>381.9003716347645</v>
      </c>
      <c r="C196" s="3">
        <f>PV(C$2/12,$A196,0,-1000)</f>
        <v>277.37171396515043</v>
      </c>
      <c r="D196" s="3">
        <f>PV(D$2/12,$A196,0,-1000)</f>
        <v>146.54630070904452</v>
      </c>
    </row>
    <row r="197" spans="1:4" ht="12.75">
      <c r="A197">
        <v>194</v>
      </c>
      <c r="B197" s="3">
        <f>PV(B$2/12,$A197,0,-1000)</f>
        <v>380.00036978583535</v>
      </c>
      <c r="C197" s="3">
        <f>PV(C$2/12,$A197,0,-1000)</f>
        <v>275.53481519716934</v>
      </c>
      <c r="D197" s="3">
        <f>PV(D$2/12,$A197,0,-1000)</f>
        <v>145.09534723667772</v>
      </c>
    </row>
    <row r="198" spans="1:4" ht="12.75">
      <c r="A198">
        <v>195</v>
      </c>
      <c r="B198" s="3">
        <f>PV(B$2/12,$A198,0,-1000)</f>
        <v>378.1098206824233</v>
      </c>
      <c r="C198" s="3">
        <f>PV(C$2/12,$A198,0,-1000)</f>
        <v>273.7100813216914</v>
      </c>
      <c r="D198" s="3">
        <f>PV(D$2/12,$A198,0,-1000)</f>
        <v>143.65875964027498</v>
      </c>
    </row>
    <row r="199" spans="1:4" ht="12.75">
      <c r="A199">
        <v>196</v>
      </c>
      <c r="B199" s="3">
        <f>PV(B$2/12,$A199,0,-1000)</f>
        <v>376.2286772959436</v>
      </c>
      <c r="C199" s="3">
        <f>PV(C$2/12,$A199,0,-1000)</f>
        <v>271.8974317765147</v>
      </c>
      <c r="D199" s="3">
        <f>PV(D$2/12,$A199,0,-1000)</f>
        <v>142.23639568344058</v>
      </c>
    </row>
    <row r="200" spans="1:4" ht="12.75">
      <c r="A200">
        <v>197</v>
      </c>
      <c r="B200" s="3">
        <f>PV(B$2/12,$A200,0,-1000)</f>
        <v>374.35689283178476</v>
      </c>
      <c r="C200" s="3">
        <f>PV(C$2/12,$A200,0,-1000)</f>
        <v>270.0967865329616</v>
      </c>
      <c r="D200" s="3">
        <f>PV(D$2/12,$A200,0,-1000)</f>
        <v>140.82811453805996</v>
      </c>
    </row>
    <row r="201" spans="1:4" ht="12.75">
      <c r="A201">
        <v>198</v>
      </c>
      <c r="B201" s="3">
        <f>PV(B$2/12,$A201,0,-1000)</f>
        <v>372.49442072814406</v>
      </c>
      <c r="C201" s="3">
        <f>PV(C$2/12,$A201,0,-1000)</f>
        <v>268.308066092346</v>
      </c>
      <c r="D201" s="3">
        <f>PV(D$2/12,$A201,0,-1000)</f>
        <v>139.4337767703564</v>
      </c>
    </row>
    <row r="202" spans="1:4" ht="12.75">
      <c r="A202">
        <v>199</v>
      </c>
      <c r="B202" s="3">
        <f>PV(B$2/12,$A202,0,-1000)</f>
        <v>370.6412146548697</v>
      </c>
      <c r="C202" s="3">
        <f>PV(C$2/12,$A202,0,-1000)</f>
        <v>266.53119148246293</v>
      </c>
      <c r="D202" s="3">
        <f>PV(D$2/12,$A202,0,-1000)</f>
        <v>138.05324432708554</v>
      </c>
    </row>
    <row r="203" spans="1:4" ht="12.75">
      <c r="A203">
        <v>200</v>
      </c>
      <c r="B203" s="3">
        <f>PV(B$2/12,$A203,0,-1000)</f>
        <v>368.7972285123082</v>
      </c>
      <c r="C203" s="3">
        <f>PV(C$2/12,$A203,0,-1000)</f>
        <v>264.7660842541022</v>
      </c>
      <c r="D203" s="3">
        <f>PV(D$2/12,$A203,0,-1000)</f>
        <v>136.68638052186688</v>
      </c>
    </row>
    <row r="204" spans="1:4" ht="12.75">
      <c r="A204">
        <v>201</v>
      </c>
      <c r="B204" s="3">
        <f>PV(B$2/12,$A204,0,-1000)</f>
        <v>366.9624164301575</v>
      </c>
      <c r="C204" s="3">
        <f>PV(C$2/12,$A204,0,-1000)</f>
        <v>263.012666477585</v>
      </c>
      <c r="D204" s="3">
        <f>PV(D$2/12,$A204,0,-1000)</f>
        <v>135.33305002165037</v>
      </c>
    </row>
    <row r="205" spans="1:4" ht="12.75">
      <c r="A205">
        <v>202</v>
      </c>
      <c r="B205" s="3">
        <f>PV(B$2/12,$A205,0,-1000)</f>
        <v>365.1367327663259</v>
      </c>
      <c r="C205" s="3">
        <f>PV(C$2/12,$A205,0,-1000)</f>
        <v>261.27086073932287</v>
      </c>
      <c r="D205" s="3">
        <f>PV(D$2/12,$A205,0,-1000)</f>
        <v>133.9931188333172</v>
      </c>
    </row>
    <row r="206" spans="1:4" ht="12.75">
      <c r="A206">
        <v>203</v>
      </c>
      <c r="B206" s="3">
        <f>PV(B$2/12,$A206,0,-1000)</f>
        <v>363.320132105797</v>
      </c>
      <c r="C206" s="3">
        <f>PV(C$2/12,$A206,0,-1000)</f>
        <v>259.54059013840026</v>
      </c>
      <c r="D206" s="3">
        <f>PV(D$2/12,$A206,0,-1000)</f>
        <v>132.66645429041304</v>
      </c>
    </row>
    <row r="207" spans="1:4" ht="12.75">
      <c r="A207">
        <v>204</v>
      </c>
      <c r="B207" s="3">
        <f>PV(B$2/12,$A207,0,-1000)</f>
        <v>361.51256925949946</v>
      </c>
      <c r="C207" s="3">
        <f>PV(C$2/12,$A207,0,-1000)</f>
        <v>257.821778283179</v>
      </c>
      <c r="D207" s="3">
        <f>PV(D$2/12,$A207,0,-1000)</f>
        <v>131.3529250400129</v>
      </c>
    </row>
    <row r="208" spans="1:4" ht="12.75">
      <c r="A208">
        <v>205</v>
      </c>
      <c r="B208" s="3">
        <f>PV(B$2/12,$A208,0,-1000)</f>
        <v>359.7139992631836</v>
      </c>
      <c r="C208" s="3">
        <f>PV(C$2/12,$A208,0,-1000)</f>
        <v>256.11434928792625</v>
      </c>
      <c r="D208" s="3">
        <f>PV(D$2/12,$A208,0,-1000)</f>
        <v>130.05240102971578</v>
      </c>
    </row>
    <row r="209" spans="1:4" ht="12.75">
      <c r="A209">
        <v>206</v>
      </c>
      <c r="B209" s="3">
        <f>PV(B$2/12,$A209,0,-1000)</f>
        <v>357.9243773763021</v>
      </c>
      <c r="C209" s="3">
        <f>PV(C$2/12,$A209,0,-1000)</f>
        <v>254.41822776946316</v>
      </c>
      <c r="D209" s="3">
        <f>PV(D$2/12,$A209,0,-1000)</f>
        <v>128.7647534947681</v>
      </c>
    </row>
    <row r="210" spans="1:4" ht="12.75">
      <c r="A210">
        <v>207</v>
      </c>
      <c r="B210" s="3">
        <f>PV(B$2/12,$A210,0,-1000)</f>
        <v>356.1436590808977</v>
      </c>
      <c r="C210" s="3">
        <f>PV(C$2/12,$A210,0,-1000)</f>
        <v>252.73333884383757</v>
      </c>
      <c r="D210" s="3">
        <f>PV(D$2/12,$A210,0,-1000)</f>
        <v>127.48985494531492</v>
      </c>
    </row>
    <row r="211" spans="1:4" ht="12.75">
      <c r="A211">
        <v>208</v>
      </c>
      <c r="B211" s="3">
        <f>PV(B$2/12,$A211,0,-1000)</f>
        <v>354.37180008049523</v>
      </c>
      <c r="C211" s="3">
        <f>PV(C$2/12,$A211,0,-1000)</f>
        <v>251.05960812301748</v>
      </c>
      <c r="D211" s="3">
        <f>PV(D$2/12,$A211,0,-1000)</f>
        <v>126.22757915377717</v>
      </c>
    </row>
    <row r="212" spans="1:4" ht="12.75">
      <c r="A212">
        <v>209</v>
      </c>
      <c r="B212" s="3">
        <f>PV(B$2/12,$A212,0,-1000)</f>
        <v>352.6087562990003</v>
      </c>
      <c r="C212" s="3">
        <f>PV(C$2/12,$A212,0,-1000)</f>
        <v>249.3969617116068</v>
      </c>
      <c r="D212" s="3">
        <f>PV(D$2/12,$A212,0,-1000)</f>
        <v>124.97780114235363</v>
      </c>
    </row>
    <row r="213" spans="1:4" ht="12.75">
      <c r="A213">
        <v>210</v>
      </c>
      <c r="B213" s="3">
        <f>PV(B$2/12,$A213,0,-1000)</f>
        <v>350.85448387960236</v>
      </c>
      <c r="C213" s="3">
        <f>PV(C$2/12,$A213,0,-1000)</f>
        <v>247.74532620358295</v>
      </c>
      <c r="D213" s="3">
        <f>PV(D$2/12,$A213,0,-1000)</f>
        <v>123.74039717064716</v>
      </c>
    </row>
    <row r="214" spans="1:4" ht="12.75">
      <c r="A214">
        <v>211</v>
      </c>
      <c r="B214" s="3">
        <f>PV(B$2/12,$A214,0,-1000)</f>
        <v>349.1089391836839</v>
      </c>
      <c r="C214" s="3">
        <f>PV(C$2/12,$A214,0,-1000)</f>
        <v>246.1046286790559</v>
      </c>
      <c r="D214" s="3">
        <f>PV(D$2/12,$A214,0,-1000)</f>
        <v>122.51524472341302</v>
      </c>
    </row>
    <row r="215" spans="1:4" ht="12.75">
      <c r="A215">
        <v>212</v>
      </c>
      <c r="B215" s="3">
        <f>PV(B$2/12,$A215,0,-1000)</f>
        <v>347.3720787897353</v>
      </c>
      <c r="C215" s="3">
        <f>PV(C$2/12,$A215,0,-1000)</f>
        <v>244.47479670104894</v>
      </c>
      <c r="D215" s="3">
        <f>PV(D$2/12,$A215,0,-1000)</f>
        <v>121.30222249842873</v>
      </c>
    </row>
    <row r="216" spans="1:4" ht="12.75">
      <c r="A216">
        <v>213</v>
      </c>
      <c r="B216" s="3">
        <f>PV(B$2/12,$A216,0,-1000)</f>
        <v>345.6438594922739</v>
      </c>
      <c r="C216" s="3">
        <f>PV(C$2/12,$A216,0,-1000)</f>
        <v>242.85575831230028</v>
      </c>
      <c r="D216" s="3">
        <f>PV(D$2/12,$A216,0,-1000)</f>
        <v>120.10121039448389</v>
      </c>
    </row>
    <row r="217" spans="1:4" ht="12.75">
      <c r="A217">
        <v>214</v>
      </c>
      <c r="B217" s="3">
        <f>PV(B$2/12,$A217,0,-1000)</f>
        <v>343.9242383007701</v>
      </c>
      <c r="C217" s="3">
        <f>PV(C$2/12,$A217,0,-1000)</f>
        <v>241.24744203208638</v>
      </c>
      <c r="D217" s="3">
        <f>PV(D$2/12,$A217,0,-1000)</f>
        <v>118.912089499489</v>
      </c>
    </row>
    <row r="218" spans="1:4" ht="12.75">
      <c r="A218">
        <v>215</v>
      </c>
      <c r="B218" s="3">
        <f>PV(B$2/12,$A218,0,-1000)</f>
        <v>342.2131724385773</v>
      </c>
      <c r="C218" s="3">
        <f>PV(C$2/12,$A218,0,-1000)</f>
        <v>239.64977685306596</v>
      </c>
      <c r="D218" s="3">
        <f>PV(D$2/12,$A218,0,-1000)</f>
        <v>117.73474207870198</v>
      </c>
    </row>
    <row r="219" spans="1:4" ht="12.75">
      <c r="A219">
        <v>216</v>
      </c>
      <c r="B219" s="3">
        <f>PV(B$2/12,$A219,0,-1000)</f>
        <v>340.510619341868</v>
      </c>
      <c r="C219" s="3">
        <f>PV(C$2/12,$A219,0,-1000)</f>
        <v>238.06269223814502</v>
      </c>
      <c r="D219" s="3">
        <f>PV(D$2/12,$A219,0,-1000)</f>
        <v>116.56905156307127</v>
      </c>
    </row>
    <row r="220" spans="1:4" ht="12.75">
      <c r="A220">
        <v>217</v>
      </c>
      <c r="B220" s="3">
        <f>PV(B$2/12,$A220,0,-1000)</f>
        <v>338.81653665857516</v>
      </c>
      <c r="C220" s="3">
        <f>PV(C$2/12,$A220,0,-1000)</f>
        <v>236.48611811736262</v>
      </c>
      <c r="D220" s="3">
        <f>PV(D$2/12,$A220,0,-1000)</f>
        <v>115.41490253769432</v>
      </c>
    </row>
    <row r="221" spans="1:4" ht="12.75">
      <c r="A221">
        <v>218</v>
      </c>
      <c r="B221" s="3">
        <f>PV(B$2/12,$A221,0,-1000)</f>
        <v>337.1308822473385</v>
      </c>
      <c r="C221" s="3">
        <f>PV(C$2/12,$A221,0,-1000)</f>
        <v>234.91998488479732</v>
      </c>
      <c r="D221" s="3">
        <f>PV(D$2/12,$A221,0,-1000)</f>
        <v>114.27218073039042</v>
      </c>
    </row>
    <row r="222" spans="1:4" ht="12.75">
      <c r="A222">
        <v>219</v>
      </c>
      <c r="B222" s="3">
        <f>PV(B$2/12,$A222,0,-1000)</f>
        <v>335.45361417645626</v>
      </c>
      <c r="C222" s="3">
        <f>PV(C$2/12,$A222,0,-1000)</f>
        <v>233.36422339549404</v>
      </c>
      <c r="D222" s="3">
        <f>PV(D$2/12,$A222,0,-1000)</f>
        <v>113.14077300038655</v>
      </c>
    </row>
    <row r="223" spans="1:4" ht="12.75">
      <c r="A223">
        <v>220</v>
      </c>
      <c r="B223" s="3">
        <f>PV(B$2/12,$A223,0,-1000)</f>
        <v>333.7846907228421</v>
      </c>
      <c r="C223" s="3">
        <f>PV(C$2/12,$A223,0,-1000)</f>
        <v>231.81876496241134</v>
      </c>
      <c r="D223" s="3">
        <f>PV(D$2/12,$A223,0,-1000)</f>
        <v>112.02056732711539</v>
      </c>
    </row>
    <row r="224" spans="1:4" ht="12.75">
      <c r="A224">
        <v>221</v>
      </c>
      <c r="B224" s="3">
        <f>PV(B$2/12,$A224,0,-1000)</f>
        <v>332.12407037098717</v>
      </c>
      <c r="C224" s="3">
        <f>PV(C$2/12,$A224,0,-1000)</f>
        <v>230.28354135338876</v>
      </c>
      <c r="D224" s="3">
        <f>PV(D$2/12,$A224,0,-1000)</f>
        <v>110.91145279912415</v>
      </c>
    </row>
    <row r="225" spans="1:4" ht="12.75">
      <c r="A225">
        <v>222</v>
      </c>
      <c r="B225" s="3">
        <f>PV(B$2/12,$A225,0,-1000)</f>
        <v>330.4717118119276</v>
      </c>
      <c r="C225" s="3">
        <f>PV(C$2/12,$A225,0,-1000)</f>
        <v>228.75848478813452</v>
      </c>
      <c r="D225" s="3">
        <f>PV(D$2/12,$A225,0,-1000)</f>
        <v>109.81331960309322</v>
      </c>
    </row>
    <row r="226" spans="1:4" ht="12.75">
      <c r="A226">
        <v>223</v>
      </c>
      <c r="B226" s="3">
        <f>PV(B$2/12,$A226,0,-1000)</f>
        <v>328.82757394221653</v>
      </c>
      <c r="C226" s="3">
        <f>PV(C$2/12,$A226,0,-1000)</f>
        <v>227.24352793523298</v>
      </c>
      <c r="D226" s="3">
        <f>PV(D$2/12,$A226,0,-1000)</f>
        <v>108.72605901296359</v>
      </c>
    </row>
    <row r="227" spans="1:4" ht="12.75">
      <c r="A227">
        <v>224</v>
      </c>
      <c r="B227" s="3">
        <f>PV(B$2/12,$A227,0,-1000)</f>
        <v>327.19161586290204</v>
      </c>
      <c r="C227" s="3">
        <f>PV(C$2/12,$A227,0,-1000)</f>
        <v>225.73860390917187</v>
      </c>
      <c r="D227" s="3">
        <f>PV(D$2/12,$A227,0,-1000)</f>
        <v>107.64956337917187</v>
      </c>
    </row>
    <row r="228" spans="1:4" ht="12.75">
      <c r="A228">
        <v>225</v>
      </c>
      <c r="B228" s="3">
        <f>PV(B$2/12,$A228,0,-1000)</f>
        <v>325.56379687850955</v>
      </c>
      <c r="C228" s="3">
        <f>PV(C$2/12,$A228,0,-1000)</f>
        <v>224.24364626738927</v>
      </c>
      <c r="D228" s="3">
        <f>PV(D$2/12,$A228,0,-1000)</f>
        <v>106.58372611799194</v>
      </c>
    </row>
    <row r="229" spans="1:4" ht="12.75">
      <c r="A229">
        <v>226</v>
      </c>
      <c r="B229" s="3">
        <f>PV(B$2/12,$A229,0,-1000)</f>
        <v>323.9440764960294</v>
      </c>
      <c r="C229" s="3">
        <f>PV(C$2/12,$A229,0,-1000)</f>
        <v>222.75858900734036</v>
      </c>
      <c r="D229" s="3">
        <f>PV(D$2/12,$A229,0,-1000)</f>
        <v>105.52844170098211</v>
      </c>
    </row>
    <row r="230" spans="1:4" ht="12.75">
      <c r="A230">
        <v>227</v>
      </c>
      <c r="B230" s="3">
        <f>PV(B$2/12,$A230,0,-1000)</f>
        <v>322.33241442390994</v>
      </c>
      <c r="C230" s="3">
        <f>PV(C$2/12,$A230,0,-1000)</f>
        <v>221.28336656358317</v>
      </c>
      <c r="D230" s="3">
        <f>PV(D$2/12,$A230,0,-1000)</f>
        <v>104.48360564453675</v>
      </c>
    </row>
    <row r="231" spans="1:4" ht="12.75">
      <c r="A231">
        <v>228</v>
      </c>
      <c r="B231" s="3">
        <f>PV(B$2/12,$A231,0,-1000)</f>
        <v>320.72877057105467</v>
      </c>
      <c r="C231" s="3">
        <f>PV(C$2/12,$A231,0,-1000)</f>
        <v>219.81791380488394</v>
      </c>
      <c r="D231" s="3">
        <f>PV(D$2/12,$A231,0,-1000)</f>
        <v>103.44911449954134</v>
      </c>
    </row>
    <row r="232" spans="1:4" ht="12.75">
      <c r="A232">
        <v>229</v>
      </c>
      <c r="B232" s="3">
        <f>PV(B$2/12,$A232,0,-1000)</f>
        <v>319.1331050458256</v>
      </c>
      <c r="C232" s="3">
        <f>PV(C$2/12,$A232,0,-1000)</f>
        <v>218.36216603134167</v>
      </c>
      <c r="D232" s="3">
        <f>PV(D$2/12,$A232,0,-1000)</f>
        <v>102.42486584113003</v>
      </c>
    </row>
    <row r="233" spans="1:4" ht="12.75">
      <c r="A233">
        <v>230</v>
      </c>
      <c r="B233" s="3">
        <f>PV(B$2/12,$A233,0,-1000)</f>
        <v>317.54537815505034</v>
      </c>
      <c r="C233" s="3">
        <f>PV(C$2/12,$A233,0,-1000)</f>
        <v>216.9160589715315</v>
      </c>
      <c r="D233" s="3">
        <f>PV(D$2/12,$A233,0,-1000)</f>
        <v>101.41075825854459</v>
      </c>
    </row>
    <row r="234" spans="1:4" ht="12.75">
      <c r="A234">
        <v>231</v>
      </c>
      <c r="B234" s="3">
        <f>PV(B$2/12,$A234,0,-1000)</f>
        <v>315.9655504030352</v>
      </c>
      <c r="C234" s="3">
        <f>PV(C$2/12,$A234,0,-1000)</f>
        <v>215.47952877966705</v>
      </c>
      <c r="D234" s="3">
        <f>PV(D$2/12,$A234,0,-1000)</f>
        <v>100.40669134509365</v>
      </c>
    </row>
    <row r="235" spans="1:4" ht="12.75">
      <c r="A235">
        <v>232</v>
      </c>
      <c r="B235" s="3">
        <f>PV(B$2/12,$A235,0,-1000)</f>
        <v>314.39358249058233</v>
      </c>
      <c r="C235" s="3">
        <f>PV(C$2/12,$A235,0,-1000)</f>
        <v>214.05251203278186</v>
      </c>
      <c r="D235" s="3">
        <f>PV(D$2/12,$A235,0,-1000)</f>
        <v>99.41256568821154</v>
      </c>
    </row>
    <row r="236" spans="1:4" ht="12.75">
      <c r="A236">
        <v>233</v>
      </c>
      <c r="B236" s="3">
        <f>PV(B$2/12,$A236,0,-1000)</f>
        <v>312.8294353140123</v>
      </c>
      <c r="C236" s="3">
        <f>PV(C$2/12,$A236,0,-1000)</f>
        <v>212.63494572792902</v>
      </c>
      <c r="D236" s="3">
        <f>PV(D$2/12,$A236,0,-1000)</f>
        <v>98.42828285961538</v>
      </c>
    </row>
    <row r="237" spans="1:4" ht="12.75">
      <c r="A237">
        <v>234</v>
      </c>
      <c r="B237" s="3">
        <f>PV(B$2/12,$A237,0,-1000)</f>
        <v>311.2730699641914</v>
      </c>
      <c r="C237" s="3">
        <f>PV(C$2/12,$A237,0,-1000)</f>
        <v>211.22676727939967</v>
      </c>
      <c r="D237" s="3">
        <f>PV(D$2/12,$A237,0,-1000)</f>
        <v>97.45374540555979</v>
      </c>
    </row>
    <row r="238" spans="1:4" ht="12.75">
      <c r="A238">
        <v>235</v>
      </c>
      <c r="B238" s="3">
        <f>PV(B$2/12,$A238,0,-1000)</f>
        <v>309.7244477255636</v>
      </c>
      <c r="C238" s="3">
        <f>PV(C$2/12,$A238,0,-1000)</f>
        <v>209.82791451595998</v>
      </c>
      <c r="D238" s="3">
        <f>PV(D$2/12,$A238,0,-1000)</f>
        <v>96.4888568371879</v>
      </c>
    </row>
    <row r="239" spans="1:4" ht="12.75">
      <c r="A239">
        <v>236</v>
      </c>
      <c r="B239" s="3">
        <f>PV(B$2/12,$A239,0,-1000)</f>
        <v>308.18353007518766</v>
      </c>
      <c r="C239" s="3">
        <f>PV(C$2/12,$A239,0,-1000)</f>
        <v>208.43832567810594</v>
      </c>
      <c r="D239" s="3">
        <f>PV(D$2/12,$A239,0,-1000)</f>
        <v>95.53352162097812</v>
      </c>
    </row>
    <row r="240" spans="1:4" ht="12.75">
      <c r="A240">
        <v>237</v>
      </c>
      <c r="B240" s="3">
        <f>PV(B$2/12,$A240,0,-1000)</f>
        <v>306.65027868177884</v>
      </c>
      <c r="C240" s="3">
        <f>PV(C$2/12,$A240,0,-1000)</f>
        <v>207.05793941533705</v>
      </c>
      <c r="D240" s="3">
        <f>PV(D$2/12,$A240,0,-1000)</f>
        <v>94.58764516928527</v>
      </c>
    </row>
    <row r="241" spans="1:4" ht="12.75">
      <c r="A241">
        <v>238</v>
      </c>
      <c r="B241" s="3">
        <f>PV(B$2/12,$A241,0,-1000)</f>
        <v>305.12465540475506</v>
      </c>
      <c r="C241" s="3">
        <f>PV(C$2/12,$A241,0,-1000)</f>
        <v>205.68669478344742</v>
      </c>
      <c r="D241" s="3">
        <f>PV(D$2/12,$A241,0,-1000)</f>
        <v>93.65113383097551</v>
      </c>
    </row>
    <row r="242" spans="1:4" ht="12.75">
      <c r="A242">
        <v>239</v>
      </c>
      <c r="B242" s="3">
        <f>PV(B$2/12,$A242,0,-1000)</f>
        <v>303.60662229328864</v>
      </c>
      <c r="C242" s="3">
        <f>PV(C$2/12,$A242,0,-1000)</f>
        <v>204.3245312418352</v>
      </c>
      <c r="D242" s="3">
        <f>PV(D$2/12,$A242,0,-1000)</f>
        <v>92.72389488215397</v>
      </c>
    </row>
    <row r="243" spans="1:4" ht="12.75">
      <c r="A243">
        <v>240</v>
      </c>
      <c r="B243" s="3">
        <f>PV(B$2/12,$A243,0,-1000)</f>
        <v>302.0961415853619</v>
      </c>
      <c r="C243" s="3">
        <f>PV(C$2/12,$A243,0,-1000)</f>
        <v>202.97138865082968</v>
      </c>
      <c r="D243" s="3">
        <f>PV(D$2/12,$A243,0,-1000)</f>
        <v>91.80583651698413</v>
      </c>
    </row>
  </sheetData>
  <printOptions/>
  <pageMargins left="0.7875" right="0.7875" top="1.025" bottom="1.025" header="0.7875" footer="0.7875"/>
  <pageSetup firstPageNumber="1" useFirstPageNumber="1" horizontalDpi="300" verticalDpi="300" orientation="portrait"/>
  <headerFooter alignWithMargins="0">
    <oddHeader>&amp;C&amp;A</oddHeader>
    <oddFooter>&amp;CPage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6"/>
  <sheetViews>
    <sheetView workbookViewId="0" topLeftCell="A1">
      <selection activeCell="A1" sqref="A1"/>
    </sheetView>
  </sheetViews>
  <sheetFormatPr defaultColWidth="12.57421875" defaultRowHeight="12.75"/>
  <cols>
    <col min="1" max="1" width="35.00390625" style="0" customWidth="1"/>
    <col min="2" max="16384" width="11.7109375" style="0" customWidth="1"/>
  </cols>
  <sheetData>
    <row r="1" spans="1:2" ht="12.75">
      <c r="A1" s="1"/>
      <c r="B1" s="1" t="s">
        <v>2</v>
      </c>
    </row>
    <row r="2" spans="1:4" ht="12.75">
      <c r="A2" s="1" t="s">
        <v>3</v>
      </c>
      <c r="B2" s="2">
        <v>0.06</v>
      </c>
      <c r="C2" s="2">
        <v>0.08</v>
      </c>
      <c r="D2" s="2">
        <v>0.12</v>
      </c>
    </row>
    <row r="3" spans="1:4" ht="12.75">
      <c r="A3" t="s">
        <v>4</v>
      </c>
      <c r="B3" s="3">
        <f>PV(B2/12,12,0,-100000)</f>
        <v>94190.53396659192</v>
      </c>
      <c r="C3" s="3">
        <f>PV(C2/12,12,0,-100000)</f>
        <v>92336.14546582966</v>
      </c>
      <c r="D3" s="3">
        <f>PV(D2/12,12,0,-100000)</f>
        <v>88744.92252651535</v>
      </c>
    </row>
    <row r="4" spans="1:4" ht="12.75">
      <c r="A4" t="s">
        <v>5</v>
      </c>
      <c r="B4" s="3">
        <f>PV(B2/12,24,0,-100000)</f>
        <v>88718.56688911705</v>
      </c>
      <c r="C4" s="3">
        <f>PV(C2/12,24,0,-100000)</f>
        <v>85259.63759486853</v>
      </c>
      <c r="D4" s="3">
        <f>PV(D2/12,24,0,-100000)</f>
        <v>78756.61274237213</v>
      </c>
    </row>
    <row r="5" spans="1:4" ht="12.75">
      <c r="A5" t="s">
        <v>6</v>
      </c>
      <c r="B5" s="3">
        <f>PV(B2/12,12,-1000)</f>
        <v>11618.932066816167</v>
      </c>
      <c r="C5" s="3">
        <f>PV(C2/12,12,-1000)</f>
        <v>11495.781801255516</v>
      </c>
      <c r="D5" s="3">
        <f>PV(D2/12,12,-1000)</f>
        <v>11255.077473484642</v>
      </c>
    </row>
    <row r="6" spans="1:4" ht="12.75">
      <c r="A6" t="s">
        <v>7</v>
      </c>
      <c r="B6" s="3">
        <f>PV(B2/12,60,-1000)</f>
        <v>51725.56075113097</v>
      </c>
      <c r="C6" s="3">
        <f>PV(C2/12,60,-1000)</f>
        <v>49318.433335625676</v>
      </c>
      <c r="D6" s="3">
        <f>PV(D2/12,60,-1000)</f>
        <v>44955.038406224034</v>
      </c>
    </row>
  </sheetData>
  <printOptions/>
  <pageMargins left="0.7875" right="0.7875" top="1.025" bottom="1.025" header="0.7875" footer="0.7875"/>
  <pageSetup horizontalDpi="300" verticalDpi="300" orientation="portrait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"/>
  <sheetViews>
    <sheetView workbookViewId="0" topLeftCell="A1">
      <selection activeCell="A1" sqref="A1"/>
    </sheetView>
  </sheetViews>
  <sheetFormatPr defaultColWidth="12.57421875" defaultRowHeight="12.75"/>
  <cols>
    <col min="1" max="1" width="17.57421875" style="4" customWidth="1"/>
    <col min="2" max="2" width="18.00390625" style="0" customWidth="1"/>
    <col min="3" max="3" width="13.140625" style="0" customWidth="1"/>
    <col min="4" max="4" width="11.7109375" style="5" customWidth="1"/>
    <col min="5" max="5" width="14.28125" style="0" customWidth="1"/>
    <col min="6" max="16384" width="11.7109375" style="0" customWidth="1"/>
  </cols>
  <sheetData>
    <row r="1" spans="1:5" s="1" customFormat="1" ht="12.75">
      <c r="A1" s="6" t="s">
        <v>8</v>
      </c>
      <c r="B1" s="1" t="s">
        <v>9</v>
      </c>
      <c r="C1" s="1" t="s">
        <v>10</v>
      </c>
      <c r="D1" s="2" t="s">
        <v>11</v>
      </c>
      <c r="E1" s="1" t="s">
        <v>12</v>
      </c>
    </row>
    <row r="2" spans="1:5" ht="12.75">
      <c r="A2" s="4">
        <v>180000</v>
      </c>
      <c r="B2">
        <v>12</v>
      </c>
      <c r="C2" s="3">
        <f>A2/B2</f>
        <v>15000</v>
      </c>
      <c r="D2" s="5">
        <v>0.06</v>
      </c>
      <c r="E2" s="3">
        <f>PV(D2/12,B2,-1*C2)</f>
        <v>174283.9810022425</v>
      </c>
    </row>
    <row r="3" spans="1:5" ht="12.75">
      <c r="A3" s="4">
        <v>180000</v>
      </c>
      <c r="B3">
        <v>18</v>
      </c>
      <c r="C3" s="3">
        <f>A3/B3</f>
        <v>10000</v>
      </c>
      <c r="D3" s="5">
        <v>0.06</v>
      </c>
      <c r="E3" s="3">
        <f>PV(D3/12,B3,-1*C3)</f>
        <v>171727.68023614847</v>
      </c>
    </row>
    <row r="4" spans="4:6" ht="12.75">
      <c r="D4" s="7" t="s">
        <v>13</v>
      </c>
      <c r="E4" s="8">
        <f>E2-E3</f>
        <v>2556.3007660940348</v>
      </c>
      <c r="F4" s="2">
        <f>E4/E2</f>
        <v>0.014667445346346219</v>
      </c>
    </row>
  </sheetData>
  <printOptions/>
  <pageMargins left="0.7875" right="0.7875" top="1.025" bottom="1.025" header="0.7875" footer="0.7875"/>
  <pageSetup horizontalDpi="300" verticalDpi="300" orientation="portrait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122"/>
  <sheetViews>
    <sheetView workbookViewId="0" topLeftCell="A1">
      <selection activeCell="A1" sqref="A1"/>
    </sheetView>
  </sheetViews>
  <sheetFormatPr defaultColWidth="12.57421875" defaultRowHeight="12.75"/>
  <cols>
    <col min="1" max="1" width="6.7109375" style="9" customWidth="1"/>
    <col min="2" max="3" width="11.7109375" style="10" customWidth="1"/>
    <col min="4" max="4" width="16.00390625" style="10" customWidth="1"/>
    <col min="5" max="5" width="16.8515625" style="10" customWidth="1"/>
    <col min="6" max="6" width="15.00390625" style="10" customWidth="1"/>
    <col min="7" max="7" width="4.57421875" style="0" customWidth="1"/>
    <col min="8" max="8" width="6.57421875" style="0" customWidth="1"/>
    <col min="9" max="10" width="11.7109375" style="0" customWidth="1"/>
    <col min="11" max="11" width="16.57421875" style="0" customWidth="1"/>
    <col min="12" max="12" width="16.8515625" style="0" customWidth="1"/>
    <col min="13" max="13" width="15.00390625" style="0" customWidth="1"/>
    <col min="14" max="16384" width="11.7109375" style="0" customWidth="1"/>
  </cols>
  <sheetData>
    <row r="1" spans="1:8" s="1" customFormat="1" ht="12.75">
      <c r="A1" s="11" t="s">
        <v>14</v>
      </c>
      <c r="B1" s="12"/>
      <c r="C1" s="12"/>
      <c r="D1" s="12"/>
      <c r="E1" s="12"/>
      <c r="F1" s="12"/>
      <c r="H1" s="1" t="s">
        <v>15</v>
      </c>
    </row>
    <row r="2" spans="1:13" s="1" customFormat="1" ht="24" customHeight="1">
      <c r="A2" s="13" t="s">
        <v>1</v>
      </c>
      <c r="B2" s="12" t="s">
        <v>16</v>
      </c>
      <c r="C2" s="12" t="s">
        <v>17</v>
      </c>
      <c r="D2" s="14" t="s">
        <v>18</v>
      </c>
      <c r="E2" s="12" t="s">
        <v>19</v>
      </c>
      <c r="F2" s="12" t="s">
        <v>20</v>
      </c>
      <c r="H2" s="13" t="s">
        <v>1</v>
      </c>
      <c r="I2" s="12" t="s">
        <v>16</v>
      </c>
      <c r="J2" s="12" t="s">
        <v>17</v>
      </c>
      <c r="K2" s="14" t="s">
        <v>18</v>
      </c>
      <c r="L2" s="12" t="s">
        <v>19</v>
      </c>
      <c r="M2" s="12" t="s">
        <v>20</v>
      </c>
    </row>
    <row r="3" spans="1:13" ht="12.75">
      <c r="A3" s="9">
        <v>1</v>
      </c>
      <c r="B3" s="10">
        <v>5000</v>
      </c>
      <c r="D3" s="10">
        <f>PV(0.06/12,A3,0,B3-C3)</f>
        <v>-4975.124378109454</v>
      </c>
      <c r="E3" s="10">
        <f>C3-B3</f>
        <v>-5000</v>
      </c>
      <c r="F3" s="10">
        <f>D3</f>
        <v>-4975.124378109454</v>
      </c>
      <c r="H3" s="9">
        <v>1</v>
      </c>
      <c r="I3" s="10">
        <v>5000</v>
      </c>
      <c r="J3" s="10"/>
      <c r="K3" s="10">
        <f>PV(0.06/12,H3,0,I3-J3)</f>
        <v>-4975.124378109454</v>
      </c>
      <c r="L3" s="10">
        <f>J3-I3</f>
        <v>-5000</v>
      </c>
      <c r="M3" s="10">
        <f>K3</f>
        <v>-4975.124378109454</v>
      </c>
    </row>
    <row r="4" spans="1:13" ht="12.75">
      <c r="A4" s="9">
        <v>2</v>
      </c>
      <c r="B4" s="10">
        <v>10000</v>
      </c>
      <c r="D4" s="10">
        <f>PV(0.06/12,A4,0,B4-C4)</f>
        <v>-9900.745031063589</v>
      </c>
      <c r="E4" s="10">
        <f>E3+C4-B4</f>
        <v>-15000</v>
      </c>
      <c r="F4" s="10">
        <f>F3+D4</f>
        <v>-14875.869409173043</v>
      </c>
      <c r="H4" s="9">
        <v>2</v>
      </c>
      <c r="I4" s="10">
        <v>10000</v>
      </c>
      <c r="J4" s="10"/>
      <c r="K4" s="10">
        <f>PV(0.06/12,H4,0,I4-J4)</f>
        <v>-9900.745031063589</v>
      </c>
      <c r="L4" s="10">
        <f>L3+J4-I4</f>
        <v>-15000</v>
      </c>
      <c r="M4" s="10">
        <f>M3+K4</f>
        <v>-14875.869409173043</v>
      </c>
    </row>
    <row r="5" spans="1:13" ht="12.75">
      <c r="A5" s="9">
        <v>3</v>
      </c>
      <c r="B5" s="10">
        <v>15000</v>
      </c>
      <c r="D5" s="10">
        <f>PV(0.06/12,A5,0,B5-C5)</f>
        <v>-14777.231389647151</v>
      </c>
      <c r="E5" s="10">
        <f>E4+C5-B5</f>
        <v>-30000</v>
      </c>
      <c r="F5" s="10">
        <f>F4+D5</f>
        <v>-29653.100798820196</v>
      </c>
      <c r="H5" s="9">
        <v>3</v>
      </c>
      <c r="I5" s="10">
        <v>15000</v>
      </c>
      <c r="J5" s="10"/>
      <c r="K5" s="10">
        <f>PV(0.06/12,H5,0,I5-J5)</f>
        <v>-14777.231389647151</v>
      </c>
      <c r="L5" s="10">
        <f>L4+J5-I5</f>
        <v>-30000</v>
      </c>
      <c r="M5" s="10">
        <f>M4+K5</f>
        <v>-29653.100798820196</v>
      </c>
    </row>
    <row r="6" spans="1:13" ht="12.75">
      <c r="A6" s="9">
        <v>4</v>
      </c>
      <c r="B6" s="10">
        <v>75000</v>
      </c>
      <c r="D6" s="10">
        <f>PV(0.06/12,A6,0,B6-C6)</f>
        <v>-73518.56412759777</v>
      </c>
      <c r="E6" s="10">
        <f>E5+C6-B6</f>
        <v>-105000</v>
      </c>
      <c r="F6" s="10">
        <f>F5+D6</f>
        <v>-103171.66492641796</v>
      </c>
      <c r="H6" s="9">
        <v>4</v>
      </c>
      <c r="I6" s="10">
        <v>75000</v>
      </c>
      <c r="J6" s="10"/>
      <c r="K6" s="10">
        <f>PV(0.06/12,H6,0,I6-J6)</f>
        <v>-73518.56412759777</v>
      </c>
      <c r="L6" s="10">
        <f>L5+J6-I6</f>
        <v>-105000</v>
      </c>
      <c r="M6" s="10">
        <f>M5+K6</f>
        <v>-103171.66492641796</v>
      </c>
    </row>
    <row r="7" spans="1:13" ht="12.75">
      <c r="A7" s="9">
        <v>5</v>
      </c>
      <c r="B7" s="10">
        <v>800000</v>
      </c>
      <c r="D7" s="10">
        <f>PV(0.06/12,A7,0,B7-C7)</f>
        <v>-780296.5346876049</v>
      </c>
      <c r="E7" s="10">
        <f>E6+C7-B7</f>
        <v>-905000</v>
      </c>
      <c r="F7" s="10">
        <f>F6+D7</f>
        <v>-883468.1996140229</v>
      </c>
      <c r="H7" s="9">
        <v>5</v>
      </c>
      <c r="I7" s="10">
        <v>900000</v>
      </c>
      <c r="J7" s="10"/>
      <c r="K7" s="10">
        <f>PV(0.06/12,H7,0,I7-J7)</f>
        <v>-877833.6015235556</v>
      </c>
      <c r="L7" s="10">
        <f>L6+J7-I7</f>
        <v>-1005000</v>
      </c>
      <c r="M7" s="10">
        <f>M6+K7</f>
        <v>-981005.2664499736</v>
      </c>
    </row>
    <row r="8" spans="1:13" ht="12.75">
      <c r="A8" s="9">
        <v>6</v>
      </c>
      <c r="B8" s="10">
        <v>500000</v>
      </c>
      <c r="D8" s="10">
        <f>PV(0.06/12,A8,0,B8-C8)</f>
        <v>-485259.038984829</v>
      </c>
      <c r="E8" s="10">
        <f>E7+C8-B8</f>
        <v>-1405000</v>
      </c>
      <c r="F8" s="10">
        <f>F7+D8</f>
        <v>-1368727.238598852</v>
      </c>
      <c r="H8" s="9">
        <v>6</v>
      </c>
      <c r="I8" s="10">
        <v>690000</v>
      </c>
      <c r="J8" s="10"/>
      <c r="K8" s="10">
        <f>PV(0.06/12,H8,0,I8-J8)</f>
        <v>-669657.4737990639</v>
      </c>
      <c r="L8" s="10">
        <f>L7+J8-I8</f>
        <v>-1695000</v>
      </c>
      <c r="M8" s="10">
        <f>M7+K8</f>
        <v>-1650662.7402490375</v>
      </c>
    </row>
    <row r="9" spans="1:13" ht="12.75">
      <c r="A9" s="9">
        <v>7</v>
      </c>
      <c r="B9" s="10">
        <v>640000</v>
      </c>
      <c r="D9" s="10">
        <f>PV(0.06/12,A9,0,B9-C9)</f>
        <v>-618041.3630851554</v>
      </c>
      <c r="E9" s="10">
        <f>E8+C9-B9</f>
        <v>-2045000</v>
      </c>
      <c r="F9" s="10">
        <f>F8+D9</f>
        <v>-1986768.6016840073</v>
      </c>
      <c r="H9" s="9">
        <v>7</v>
      </c>
      <c r="I9" s="10">
        <v>850000</v>
      </c>
      <c r="J9" s="10"/>
      <c r="K9" s="10">
        <f>PV(0.06/12,H9,0,I9-J9)</f>
        <v>-820836.185347472</v>
      </c>
      <c r="L9" s="10">
        <f>L8+J9-I9</f>
        <v>-2545000</v>
      </c>
      <c r="M9" s="10">
        <f>M8+K9</f>
        <v>-2471498.9255965096</v>
      </c>
    </row>
    <row r="10" spans="1:13" ht="12.75">
      <c r="A10" s="9">
        <v>8</v>
      </c>
      <c r="B10" s="10">
        <v>750000</v>
      </c>
      <c r="D10" s="10">
        <f>PV(0.06/12,A10,0,B10-C10)</f>
        <v>-720663.9028511607</v>
      </c>
      <c r="E10" s="10">
        <f>E9+C10-B10</f>
        <v>-2795000</v>
      </c>
      <c r="F10" s="10">
        <f>F9+D10</f>
        <v>-2707432.504535168</v>
      </c>
      <c r="H10" s="9">
        <v>8</v>
      </c>
      <c r="I10" s="10">
        <v>950000</v>
      </c>
      <c r="J10" s="10"/>
      <c r="K10" s="10">
        <f>PV(0.06/12,H10,0,I10-J10)</f>
        <v>-912840.9436114703</v>
      </c>
      <c r="L10" s="10">
        <f>L9+J10-I10</f>
        <v>-3495000</v>
      </c>
      <c r="M10" s="10">
        <f>M9+K10</f>
        <v>-3384339.86920798</v>
      </c>
    </row>
    <row r="11" spans="1:13" ht="12.75">
      <c r="A11" s="9">
        <v>9</v>
      </c>
      <c r="B11" s="10">
        <v>950000</v>
      </c>
      <c r="D11" s="10">
        <f>PV(0.06/12,A11,0,B11-C11)</f>
        <v>-908299.4463795725</v>
      </c>
      <c r="E11" s="10">
        <f>E10+C11-B11</f>
        <v>-3745000</v>
      </c>
      <c r="F11" s="10">
        <f>F10+D11</f>
        <v>-3615731.9509147406</v>
      </c>
      <c r="H11" s="9">
        <v>9</v>
      </c>
      <c r="I11" s="10">
        <v>1050000</v>
      </c>
      <c r="J11" s="10"/>
      <c r="K11" s="10">
        <f>PV(0.06/12,H11,0,I11-J11)</f>
        <v>-1003909.9144195275</v>
      </c>
      <c r="L11" s="10">
        <f>L10+J11-I11</f>
        <v>-4545000</v>
      </c>
      <c r="M11" s="10">
        <f>M10+K11</f>
        <v>-4388249.783627507</v>
      </c>
    </row>
    <row r="12" spans="1:13" ht="12.75">
      <c r="A12" s="9">
        <v>10</v>
      </c>
      <c r="B12" s="10">
        <v>1000000</v>
      </c>
      <c r="D12" s="10">
        <f>PV(0.06/12,A12,0,B12-C12)</f>
        <v>-951347.9406960697</v>
      </c>
      <c r="E12" s="10">
        <f>E11+C12-B12</f>
        <v>-4745000</v>
      </c>
      <c r="F12" s="10">
        <f>F11+D12</f>
        <v>-4567079.8916108105</v>
      </c>
      <c r="H12" s="9">
        <v>10</v>
      </c>
      <c r="I12" s="10">
        <v>1250000</v>
      </c>
      <c r="J12" s="10"/>
      <c r="K12" s="10">
        <f>PV(0.06/12,H12,0,I12-J12)</f>
        <v>-1189184.9258700872</v>
      </c>
      <c r="L12" s="10">
        <f>L11+J12-I12</f>
        <v>-5795000</v>
      </c>
      <c r="M12" s="10">
        <f>M11+K12</f>
        <v>-5577434.709497594</v>
      </c>
    </row>
    <row r="13" spans="1:13" ht="12.75">
      <c r="A13" s="9">
        <v>11</v>
      </c>
      <c r="B13" s="10">
        <v>1250000</v>
      </c>
      <c r="D13" s="10">
        <f>PV(0.06/12,A13,0,B13-C13)</f>
        <v>-1183268.5829553108</v>
      </c>
      <c r="E13" s="10">
        <f>E12+C13-B13</f>
        <v>-5995000</v>
      </c>
      <c r="F13" s="10">
        <f>F12+D13</f>
        <v>-5750348.474566122</v>
      </c>
      <c r="H13" s="9">
        <v>11</v>
      </c>
      <c r="I13" s="10">
        <v>1250000</v>
      </c>
      <c r="J13" s="10"/>
      <c r="K13" s="10">
        <f>PV(0.06/12,H13,0,I13-J13)</f>
        <v>-1183268.5829553108</v>
      </c>
      <c r="L13" s="10">
        <f>L12+J13-I13</f>
        <v>-7045000</v>
      </c>
      <c r="M13" s="10">
        <f>M12+K13</f>
        <v>-6760703.292452905</v>
      </c>
    </row>
    <row r="14" spans="1:13" ht="12.75">
      <c r="A14" s="9">
        <v>12</v>
      </c>
      <c r="B14" s="10">
        <v>1250000</v>
      </c>
      <c r="D14" s="10">
        <f>PV(0.06/12,A14,0,B14-C14)</f>
        <v>-1177381.674582399</v>
      </c>
      <c r="E14" s="10">
        <f>E13+C14-B14</f>
        <v>-7245000</v>
      </c>
      <c r="F14" s="10">
        <f>F13+D14</f>
        <v>-6927730.14914852</v>
      </c>
      <c r="H14" s="9">
        <v>12</v>
      </c>
      <c r="I14" s="10">
        <v>1000000</v>
      </c>
      <c r="J14" s="10"/>
      <c r="K14" s="10">
        <f>PV(0.06/12,H14,0,I14-J14)</f>
        <v>-941905.3396659192</v>
      </c>
      <c r="L14" s="10">
        <f>L13+J14-I14</f>
        <v>-8045000</v>
      </c>
      <c r="M14" s="10">
        <f>M13+K14</f>
        <v>-7702608.632118825</v>
      </c>
    </row>
    <row r="15" spans="1:13" ht="12.75">
      <c r="A15" s="9">
        <v>13</v>
      </c>
      <c r="B15" s="10">
        <v>1000000</v>
      </c>
      <c r="D15" s="10">
        <f>PV(0.06/12,A15,0,B15-C15)</f>
        <v>-937219.243448676</v>
      </c>
      <c r="E15" s="10">
        <f>E14+C15-B15</f>
        <v>-8245000</v>
      </c>
      <c r="F15" s="10">
        <f>F14+D15</f>
        <v>-7864949.392597196</v>
      </c>
      <c r="H15" s="9">
        <v>13</v>
      </c>
      <c r="I15" s="10">
        <v>855000</v>
      </c>
      <c r="J15" s="10"/>
      <c r="K15" s="10">
        <f>PV(0.06/12,H15,0,I15-J15)</f>
        <v>-801322.4531486179</v>
      </c>
      <c r="L15" s="10">
        <f>L14+J15-I15</f>
        <v>-8900000</v>
      </c>
      <c r="M15" s="10">
        <f>M14+K15</f>
        <v>-8503931.085267443</v>
      </c>
    </row>
    <row r="16" spans="1:13" ht="12.75">
      <c r="A16" s="9">
        <v>14</v>
      </c>
      <c r="B16" s="10">
        <v>755000</v>
      </c>
      <c r="D16" s="10">
        <f>PV(0.06/12,A16,0,B16-C16)</f>
        <v>-704080.1281629357</v>
      </c>
      <c r="E16" s="10">
        <f>E15+C16-B16</f>
        <v>-9000000</v>
      </c>
      <c r="F16" s="10">
        <f>F15+D16</f>
        <v>-8569029.520760132</v>
      </c>
      <c r="H16" s="9">
        <v>14</v>
      </c>
      <c r="I16" s="10">
        <v>660000</v>
      </c>
      <c r="J16" s="10"/>
      <c r="K16" s="10">
        <f>PV(0.06/12,H16,0,I16-J16)</f>
        <v>-615487.2643543544</v>
      </c>
      <c r="L16" s="10">
        <f>L15+J16-I16</f>
        <v>-9560000</v>
      </c>
      <c r="M16" s="10">
        <f>M15+K16</f>
        <v>-9119418.349621797</v>
      </c>
    </row>
    <row r="17" spans="1:13" ht="12.75">
      <c r="A17" s="9">
        <v>15</v>
      </c>
      <c r="B17" s="10">
        <v>560000</v>
      </c>
      <c r="D17" s="10">
        <f>PV(0.06/12,A17,0,B17-C17)</f>
        <v>-519633.45098513266</v>
      </c>
      <c r="E17" s="10">
        <f>E16+C17-B17</f>
        <v>-9560000</v>
      </c>
      <c r="F17" s="10">
        <f>F16+D17</f>
        <v>-9088662.971745264</v>
      </c>
      <c r="H17" s="9">
        <v>15</v>
      </c>
      <c r="I17" s="10">
        <v>360000</v>
      </c>
      <c r="J17" s="10"/>
      <c r="K17" s="10">
        <f>PV(0.06/12,H17,0,I17-J17)</f>
        <v>-334050.07563329954</v>
      </c>
      <c r="L17" s="10">
        <f>L16+J17-I17</f>
        <v>-9920000</v>
      </c>
      <c r="M17" s="10">
        <f>M16+K17</f>
        <v>-9453468.425255097</v>
      </c>
    </row>
    <row r="18" spans="1:13" ht="12.75">
      <c r="A18" s="9">
        <v>16</v>
      </c>
      <c r="B18" s="10">
        <v>360000</v>
      </c>
      <c r="D18" s="10">
        <f>PV(0.06/12,A18,0,B18-C18)</f>
        <v>-332388.134958507</v>
      </c>
      <c r="E18" s="10">
        <f>E17+C18-B18</f>
        <v>-9920000</v>
      </c>
      <c r="F18" s="10">
        <f>F17+D18</f>
        <v>-9421051.106703771</v>
      </c>
      <c r="H18" s="9">
        <v>16</v>
      </c>
      <c r="I18" s="10">
        <v>70000</v>
      </c>
      <c r="J18" s="10"/>
      <c r="K18" s="10">
        <f>PV(0.06/12,H18,0,I18-J18)</f>
        <v>-64631.026241931926</v>
      </c>
      <c r="L18" s="10">
        <f>L17+J18-I18</f>
        <v>-9990000</v>
      </c>
      <c r="M18" s="10">
        <f>M17+K18</f>
        <v>-9518099.45149703</v>
      </c>
    </row>
    <row r="19" spans="1:13" ht="12.75">
      <c r="A19" s="9">
        <v>17</v>
      </c>
      <c r="B19" s="10">
        <v>70000</v>
      </c>
      <c r="D19" s="10">
        <f>PV(0.06/12,A19,0,B19-C19)</f>
        <v>-64309.47884769347</v>
      </c>
      <c r="E19" s="10">
        <f>E18+C19-B19</f>
        <v>-9990000</v>
      </c>
      <c r="F19" s="10">
        <f>F18+D19</f>
        <v>-9485360.585551465</v>
      </c>
      <c r="H19" s="9">
        <v>17</v>
      </c>
      <c r="I19" s="10">
        <v>10000</v>
      </c>
      <c r="J19" s="10"/>
      <c r="K19" s="10">
        <f>PV(0.06/12,H19,0,I19-J19)</f>
        <v>-9187.068406813352</v>
      </c>
      <c r="L19" s="10">
        <f>L18+J19-I19</f>
        <v>-10000000</v>
      </c>
      <c r="M19" s="10">
        <f>M18+K19</f>
        <v>-9527286.519903842</v>
      </c>
    </row>
    <row r="20" spans="1:13" ht="12.75">
      <c r="A20" s="9">
        <v>18</v>
      </c>
      <c r="B20" s="10">
        <v>10000</v>
      </c>
      <c r="D20" s="10">
        <f>PV(0.06/12,A20,0,B20-C20)</f>
        <v>-9141.361598819258</v>
      </c>
      <c r="E20" s="10">
        <f>E19+C20-B20</f>
        <v>-10000000</v>
      </c>
      <c r="F20" s="10">
        <f>F19+D20</f>
        <v>-9494501.947150284</v>
      </c>
      <c r="H20" s="9">
        <v>18</v>
      </c>
      <c r="I20" s="10"/>
      <c r="J20" s="10">
        <v>50000</v>
      </c>
      <c r="K20" s="10">
        <f>PV(0.06/12,H20,0,I20-J20)</f>
        <v>45706.807994096285</v>
      </c>
      <c r="L20" s="10">
        <f>L19+J20-I20</f>
        <v>-9950000</v>
      </c>
      <c r="M20" s="10">
        <f>M19+K20</f>
        <v>-9481579.711909747</v>
      </c>
    </row>
    <row r="21" spans="1:13" ht="12.75">
      <c r="A21" s="9">
        <v>19</v>
      </c>
      <c r="C21" s="10">
        <v>200000</v>
      </c>
      <c r="D21" s="10">
        <f>PV(0.06/12,A21,0,B21-C21)</f>
        <v>181917.6437575972</v>
      </c>
      <c r="E21" s="10">
        <f>E20+C21-B21</f>
        <v>-9800000</v>
      </c>
      <c r="F21" s="10">
        <f>F20+D21</f>
        <v>-9312584.303392688</v>
      </c>
      <c r="H21" s="9">
        <v>19</v>
      </c>
      <c r="I21" s="10"/>
      <c r="J21" s="10">
        <v>200000</v>
      </c>
      <c r="K21" s="10">
        <f>PV(0.06/12,H21,0,I21-J21)</f>
        <v>181917.6437575972</v>
      </c>
      <c r="L21" s="10">
        <f>L20+J21-I21</f>
        <v>-9750000</v>
      </c>
      <c r="M21" s="10">
        <f>M20+K21</f>
        <v>-9299662.06815215</v>
      </c>
    </row>
    <row r="22" spans="1:13" ht="12.75">
      <c r="A22" s="9">
        <v>20</v>
      </c>
      <c r="C22" s="10">
        <v>200000</v>
      </c>
      <c r="D22" s="10">
        <f>PV(0.06/12,A22,0,B22-C22)</f>
        <v>181012.58085333055</v>
      </c>
      <c r="E22" s="10">
        <f>E21+C22-B22</f>
        <v>-9600000</v>
      </c>
      <c r="F22" s="10">
        <f>F21+D22</f>
        <v>-9131571.722539358</v>
      </c>
      <c r="H22" s="9">
        <v>20</v>
      </c>
      <c r="I22" s="10"/>
      <c r="J22" s="10">
        <v>200000</v>
      </c>
      <c r="K22" s="10">
        <f>PV(0.06/12,H22,0,I22-J22)</f>
        <v>181012.58085333055</v>
      </c>
      <c r="L22" s="10">
        <f>L21+J22-I22</f>
        <v>-9550000</v>
      </c>
      <c r="M22" s="10">
        <f>M21+K22</f>
        <v>-9118649.48729882</v>
      </c>
    </row>
    <row r="23" spans="1:13" ht="12.75">
      <c r="A23" s="9">
        <v>21</v>
      </c>
      <c r="C23" s="10">
        <v>200000</v>
      </c>
      <c r="D23" s="10">
        <f>PV(0.06/12,A23,0,B23-C23)</f>
        <v>180112.02074958265</v>
      </c>
      <c r="E23" s="10">
        <f>E22+C23-B23</f>
        <v>-9400000</v>
      </c>
      <c r="F23" s="10">
        <f>F22+D23</f>
        <v>-8951459.701789776</v>
      </c>
      <c r="H23" s="9">
        <v>21</v>
      </c>
      <c r="I23" s="10"/>
      <c r="J23" s="10">
        <v>200000</v>
      </c>
      <c r="K23" s="10">
        <f>PV(0.06/12,H23,0,I23-J23)</f>
        <v>180112.02074958265</v>
      </c>
      <c r="L23" s="10">
        <f>L22+J23-I23</f>
        <v>-9350000</v>
      </c>
      <c r="M23" s="10">
        <f>M22+K23</f>
        <v>-8938537.466549238</v>
      </c>
    </row>
    <row r="24" spans="1:13" ht="12.75">
      <c r="A24" s="9">
        <v>22</v>
      </c>
      <c r="C24" s="10">
        <v>200000</v>
      </c>
      <c r="D24" s="10">
        <f>PV(0.06/12,A24,0,B24-C24)</f>
        <v>179215.94104436086</v>
      </c>
      <c r="E24" s="10">
        <f>E23+C24-B24</f>
        <v>-9200000</v>
      </c>
      <c r="F24" s="10">
        <f>F23+D24</f>
        <v>-8772243.760745415</v>
      </c>
      <c r="H24" s="9">
        <v>22</v>
      </c>
      <c r="I24" s="10"/>
      <c r="J24" s="10">
        <v>200000</v>
      </c>
      <c r="K24" s="10">
        <f>PV(0.06/12,H24,0,I24-J24)</f>
        <v>179215.94104436086</v>
      </c>
      <c r="L24" s="10">
        <f>L23+J24-I24</f>
        <v>-9150000</v>
      </c>
      <c r="M24" s="10">
        <f>M23+K24</f>
        <v>-8759321.525504878</v>
      </c>
    </row>
    <row r="25" spans="1:13" ht="12.75">
      <c r="A25" s="9">
        <v>23</v>
      </c>
      <c r="C25" s="10">
        <v>200000</v>
      </c>
      <c r="D25" s="10">
        <f>PV(0.06/12,A25,0,B25-C25)</f>
        <v>178324.31944712525</v>
      </c>
      <c r="E25" s="10">
        <f>E24+C25-B25</f>
        <v>-9000000</v>
      </c>
      <c r="F25" s="10">
        <f>F24+D25</f>
        <v>-8593919.441298291</v>
      </c>
      <c r="H25" s="9">
        <v>23</v>
      </c>
      <c r="I25" s="10"/>
      <c r="J25" s="10">
        <v>200000</v>
      </c>
      <c r="K25" s="10">
        <f>PV(0.06/12,H25,0,I25-J25)</f>
        <v>178324.31944712525</v>
      </c>
      <c r="L25" s="10">
        <f>L24+J25-I25</f>
        <v>-8950000</v>
      </c>
      <c r="M25" s="10">
        <f>M24+K25</f>
        <v>-8580997.206057753</v>
      </c>
    </row>
    <row r="26" spans="1:13" ht="12.75">
      <c r="A26" s="9">
        <v>24</v>
      </c>
      <c r="C26" s="10">
        <v>200000</v>
      </c>
      <c r="D26" s="10">
        <f>PV(0.06/12,A26,0,B26-C26)</f>
        <v>177437.1337782341</v>
      </c>
      <c r="E26" s="10">
        <f>E25+C26-B26</f>
        <v>-8800000</v>
      </c>
      <c r="F26" s="10">
        <f>F25+D26</f>
        <v>-8416482.307520056</v>
      </c>
      <c r="H26" s="9">
        <v>24</v>
      </c>
      <c r="I26" s="10"/>
      <c r="J26" s="10">
        <v>200000</v>
      </c>
      <c r="K26" s="10">
        <f>PV(0.06/12,H26,0,I26-J26)</f>
        <v>177437.1337782341</v>
      </c>
      <c r="L26" s="10">
        <f>L25+J26-I26</f>
        <v>-8750000</v>
      </c>
      <c r="M26" s="10">
        <f>M25+K26</f>
        <v>-8403560.072279518</v>
      </c>
    </row>
    <row r="27" spans="1:13" ht="12.75">
      <c r="A27" s="9">
        <v>25</v>
      </c>
      <c r="C27" s="10">
        <v>200000</v>
      </c>
      <c r="D27" s="10">
        <f>PV(0.06/12,A27,0,B27-C27)</f>
        <v>176554.36196839216</v>
      </c>
      <c r="E27" s="10">
        <f>E26+C27-B27</f>
        <v>-8600000</v>
      </c>
      <c r="F27" s="10">
        <f>F26+D27</f>
        <v>-8239927.945551664</v>
      </c>
      <c r="H27" s="9">
        <v>25</v>
      </c>
      <c r="I27" s="10"/>
      <c r="J27" s="10">
        <v>200000</v>
      </c>
      <c r="K27" s="10">
        <f>PV(0.06/12,H27,0,I27-J27)</f>
        <v>176554.36196839216</v>
      </c>
      <c r="L27" s="10">
        <f>L26+J27-I27</f>
        <v>-8550000</v>
      </c>
      <c r="M27" s="10">
        <f>M26+K27</f>
        <v>-8227005.710311126</v>
      </c>
    </row>
    <row r="28" spans="1:13" ht="12.75">
      <c r="A28" s="9">
        <v>26</v>
      </c>
      <c r="C28" s="10">
        <v>200000</v>
      </c>
      <c r="D28" s="10">
        <f>PV(0.06/12,A28,0,B28-C28)</f>
        <v>175675.98205810165</v>
      </c>
      <c r="E28" s="10">
        <f>E27+C28-B28</f>
        <v>-8400000</v>
      </c>
      <c r="F28" s="10">
        <f>F27+D28</f>
        <v>-8064251.963493562</v>
      </c>
      <c r="H28" s="9">
        <v>26</v>
      </c>
      <c r="I28" s="10"/>
      <c r="J28" s="10">
        <v>200000</v>
      </c>
      <c r="K28" s="10">
        <f>PV(0.06/12,H28,0,I28-J28)</f>
        <v>175675.98205810165</v>
      </c>
      <c r="L28" s="10">
        <f>L27+J28-I28</f>
        <v>-8350000</v>
      </c>
      <c r="M28" s="10">
        <f>M27+K28</f>
        <v>-8051329.728253025</v>
      </c>
    </row>
    <row r="29" spans="1:13" ht="12.75">
      <c r="A29" s="9">
        <v>27</v>
      </c>
      <c r="C29" s="10">
        <v>200000</v>
      </c>
      <c r="D29" s="10">
        <f>PV(0.06/12,A29,0,B29-C29)</f>
        <v>174801.97219711612</v>
      </c>
      <c r="E29" s="10">
        <f>E28+C29-B29</f>
        <v>-8200000</v>
      </c>
      <c r="F29" s="10">
        <f>F28+D29</f>
        <v>-7889449.991296446</v>
      </c>
      <c r="H29" s="9">
        <v>27</v>
      </c>
      <c r="I29" s="10"/>
      <c r="J29" s="10">
        <v>200000</v>
      </c>
      <c r="K29" s="10">
        <f>PV(0.06/12,H29,0,I29-J29)</f>
        <v>174801.97219711612</v>
      </c>
      <c r="L29" s="10">
        <f>L28+J29-I29</f>
        <v>-8150000</v>
      </c>
      <c r="M29" s="10">
        <f>M28+K29</f>
        <v>-7876527.756055908</v>
      </c>
    </row>
    <row r="30" spans="1:13" ht="12.75">
      <c r="A30" s="9">
        <v>28</v>
      </c>
      <c r="C30" s="10">
        <v>200000</v>
      </c>
      <c r="D30" s="10">
        <f>PV(0.06/12,A30,0,B30-C30)</f>
        <v>173932.31064389664</v>
      </c>
      <c r="E30" s="10">
        <f>E29+C30-B30</f>
        <v>-8000000</v>
      </c>
      <c r="F30" s="10">
        <f>F29+D30</f>
        <v>-7715517.6806525495</v>
      </c>
      <c r="H30" s="9">
        <v>28</v>
      </c>
      <c r="I30" s="10"/>
      <c r="J30" s="10">
        <v>200000</v>
      </c>
      <c r="K30" s="10">
        <f>PV(0.06/12,H30,0,I30-J30)</f>
        <v>173932.31064389664</v>
      </c>
      <c r="L30" s="10">
        <f>L29+J30-I30</f>
        <v>-7950000</v>
      </c>
      <c r="M30" s="10">
        <f>M29+K30</f>
        <v>-7702595.445412012</v>
      </c>
    </row>
    <row r="31" spans="1:13" ht="12.75">
      <c r="A31" s="9">
        <v>29</v>
      </c>
      <c r="C31" s="10">
        <v>200000</v>
      </c>
      <c r="D31" s="10">
        <f>PV(0.06/12,A31,0,B31-C31)</f>
        <v>173066.9757650713</v>
      </c>
      <c r="E31" s="10">
        <f>E30+C31-B31</f>
        <v>-7800000</v>
      </c>
      <c r="F31" s="10">
        <f>F30+D31</f>
        <v>-7542450.704887479</v>
      </c>
      <c r="H31" s="9">
        <v>29</v>
      </c>
      <c r="I31" s="10"/>
      <c r="J31" s="10">
        <v>200000</v>
      </c>
      <c r="K31" s="10">
        <f>PV(0.06/12,H31,0,I31-J31)</f>
        <v>173066.9757650713</v>
      </c>
      <c r="L31" s="10">
        <f>L30+J31-I31</f>
        <v>-7750000</v>
      </c>
      <c r="M31" s="10">
        <f>M30+K31</f>
        <v>-7529528.469646941</v>
      </c>
    </row>
    <row r="32" spans="1:13" ht="12.75">
      <c r="A32" s="9">
        <v>30</v>
      </c>
      <c r="C32" s="10">
        <v>200000</v>
      </c>
      <c r="D32" s="10">
        <f>PV(0.06/12,A32,0,B32-C32)</f>
        <v>172205.94603489686</v>
      </c>
      <c r="E32" s="10">
        <f>E31+C32-B32</f>
        <v>-7600000</v>
      </c>
      <c r="F32" s="10">
        <f>F31+D32</f>
        <v>-7370244.7588525815</v>
      </c>
      <c r="H32" s="9">
        <v>30</v>
      </c>
      <c r="I32" s="10"/>
      <c r="J32" s="10">
        <v>200000</v>
      </c>
      <c r="K32" s="10">
        <f>PV(0.06/12,H32,0,I32-J32)</f>
        <v>172205.94603489686</v>
      </c>
      <c r="L32" s="10">
        <f>L31+J32-I32</f>
        <v>-7550000</v>
      </c>
      <c r="M32" s="10">
        <f>M31+K32</f>
        <v>-7357322.523612044</v>
      </c>
    </row>
    <row r="33" spans="1:13" ht="12.75">
      <c r="A33" s="9">
        <v>31</v>
      </c>
      <c r="C33" s="10">
        <v>200000</v>
      </c>
      <c r="D33" s="10">
        <f>PV(0.06/12,A33,0,B33-C33)</f>
        <v>171349.20003472324</v>
      </c>
      <c r="E33" s="10">
        <f>E32+C33-B33</f>
        <v>-7400000</v>
      </c>
      <c r="F33" s="10">
        <f>F32+D33</f>
        <v>-7198895.558817858</v>
      </c>
      <c r="H33" s="9">
        <v>31</v>
      </c>
      <c r="I33" s="10"/>
      <c r="J33" s="10">
        <v>200000</v>
      </c>
      <c r="K33" s="10">
        <f>PV(0.06/12,H33,0,I33-J33)</f>
        <v>171349.20003472324</v>
      </c>
      <c r="L33" s="10">
        <f>L32+J33-I33</f>
        <v>-7350000</v>
      </c>
      <c r="M33" s="10">
        <f>M32+K33</f>
        <v>-7185973.32357732</v>
      </c>
    </row>
    <row r="34" spans="1:13" ht="12.75">
      <c r="A34" s="9">
        <v>32</v>
      </c>
      <c r="C34" s="10">
        <v>200000</v>
      </c>
      <c r="D34" s="10">
        <f>PV(0.06/12,A34,0,B34-C34)</f>
        <v>170496.71645246097</v>
      </c>
      <c r="E34" s="10">
        <f>E33+C34-B34</f>
        <v>-7200000</v>
      </c>
      <c r="F34" s="10">
        <f>F33+D34</f>
        <v>-7028398.842365397</v>
      </c>
      <c r="H34" s="9">
        <v>32</v>
      </c>
      <c r="I34" s="10"/>
      <c r="J34" s="10">
        <v>200000</v>
      </c>
      <c r="K34" s="10">
        <f>PV(0.06/12,H34,0,I34-J34)</f>
        <v>170496.71645246097</v>
      </c>
      <c r="L34" s="10">
        <f>L33+J34-I34</f>
        <v>-7150000</v>
      </c>
      <c r="M34" s="10">
        <f>M33+K34</f>
        <v>-7015476.6071248595</v>
      </c>
    </row>
    <row r="35" spans="1:13" ht="12.75">
      <c r="A35" s="9">
        <v>33</v>
      </c>
      <c r="C35" s="10">
        <v>200000</v>
      </c>
      <c r="D35" s="10">
        <f>PV(0.06/12,A35,0,B35-C35)</f>
        <v>169648.47408205073</v>
      </c>
      <c r="E35" s="10">
        <f>E34+C35-B35</f>
        <v>-7000000</v>
      </c>
      <c r="F35" s="10">
        <f>F34+D35</f>
        <v>-6858750.368283346</v>
      </c>
      <c r="H35" s="9">
        <v>33</v>
      </c>
      <c r="I35" s="10"/>
      <c r="J35" s="10">
        <v>200000</v>
      </c>
      <c r="K35" s="10">
        <f>PV(0.06/12,H35,0,I35-J35)</f>
        <v>169648.47408205073</v>
      </c>
      <c r="L35" s="10">
        <f>L34+J35-I35</f>
        <v>-6950000</v>
      </c>
      <c r="M35" s="10">
        <f>M34+K35</f>
        <v>-6845828.133042809</v>
      </c>
    </row>
    <row r="36" spans="1:13" ht="12.75">
      <c r="A36" s="9">
        <v>34</v>
      </c>
      <c r="C36" s="10">
        <v>200000</v>
      </c>
      <c r="D36" s="10">
        <f>PV(0.06/12,A36,0,B36-C36)</f>
        <v>168804.45182293607</v>
      </c>
      <c r="E36" s="10">
        <f>E35+C36-B36</f>
        <v>-6800000</v>
      </c>
      <c r="F36" s="10">
        <f>F35+D36</f>
        <v>-6689945.91646041</v>
      </c>
      <c r="H36" s="9">
        <v>34</v>
      </c>
      <c r="I36" s="10"/>
      <c r="J36" s="10">
        <v>200000</v>
      </c>
      <c r="K36" s="10">
        <f>PV(0.06/12,H36,0,I36-J36)</f>
        <v>168804.45182293607</v>
      </c>
      <c r="L36" s="10">
        <f>L35+J36-I36</f>
        <v>-6750000</v>
      </c>
      <c r="M36" s="10">
        <f>M35+K36</f>
        <v>-6677023.681219872</v>
      </c>
    </row>
    <row r="37" spans="1:13" ht="12.75">
      <c r="A37" s="9">
        <v>35</v>
      </c>
      <c r="C37" s="10">
        <v>200000</v>
      </c>
      <c r="D37" s="10">
        <f>PV(0.06/12,A37,0,B37-C37)</f>
        <v>167964.62867953838</v>
      </c>
      <c r="E37" s="10">
        <f>E36+C37-B37</f>
        <v>-6600000</v>
      </c>
      <c r="F37" s="10">
        <f>F36+D37</f>
        <v>-6521981.287780872</v>
      </c>
      <c r="H37" s="9">
        <v>35</v>
      </c>
      <c r="I37" s="10"/>
      <c r="J37" s="10">
        <v>200000</v>
      </c>
      <c r="K37" s="10">
        <f>PV(0.06/12,H37,0,I37-J37)</f>
        <v>167964.62867953838</v>
      </c>
      <c r="L37" s="10">
        <f>L36+J37-I37</f>
        <v>-6550000</v>
      </c>
      <c r="M37" s="10">
        <f>M36+K37</f>
        <v>-6509059.052540334</v>
      </c>
    </row>
    <row r="38" spans="1:13" ht="12.75">
      <c r="A38" s="9">
        <v>36</v>
      </c>
      <c r="C38" s="10">
        <v>200000</v>
      </c>
      <c r="D38" s="10">
        <f>PV(0.06/12,A38,0,B38-C38)</f>
        <v>167128.98376073473</v>
      </c>
      <c r="E38" s="10">
        <f>E37+C38-B38</f>
        <v>-6400000</v>
      </c>
      <c r="F38" s="10">
        <f>F37+D38</f>
        <v>-6354852.304020137</v>
      </c>
      <c r="H38" s="9">
        <v>36</v>
      </c>
      <c r="I38" s="10"/>
      <c r="J38" s="10">
        <v>200000</v>
      </c>
      <c r="K38" s="10">
        <f>PV(0.06/12,H38,0,I38-J38)</f>
        <v>167128.98376073473</v>
      </c>
      <c r="L38" s="10">
        <f>L37+J38-I38</f>
        <v>-6350000</v>
      </c>
      <c r="M38" s="10">
        <f>M37+K38</f>
        <v>-6341930.068779599</v>
      </c>
    </row>
    <row r="39" spans="1:13" ht="12.75">
      <c r="A39" s="9">
        <v>37</v>
      </c>
      <c r="C39" s="10">
        <v>200000</v>
      </c>
      <c r="D39" s="10">
        <f>PV(0.06/12,A39,0,B39-C39)</f>
        <v>166297.49627933805</v>
      </c>
      <c r="E39" s="10">
        <f>E38+C39-B39</f>
        <v>-6200000</v>
      </c>
      <c r="F39" s="10">
        <f>F38+D39</f>
        <v>-6188554.807740798</v>
      </c>
      <c r="H39" s="9">
        <v>37</v>
      </c>
      <c r="I39" s="10"/>
      <c r="J39" s="10">
        <v>200000</v>
      </c>
      <c r="K39" s="10">
        <f>PV(0.06/12,H39,0,I39-J39)</f>
        <v>166297.49627933805</v>
      </c>
      <c r="L39" s="10">
        <f>L38+J39-I39</f>
        <v>-6150000</v>
      </c>
      <c r="M39" s="10">
        <f>M38+K39</f>
        <v>-6175632.572500261</v>
      </c>
    </row>
    <row r="40" spans="1:13" ht="12.75">
      <c r="A40" s="9">
        <v>38</v>
      </c>
      <c r="C40" s="10">
        <v>200000</v>
      </c>
      <c r="D40" s="10">
        <f>PV(0.06/12,A40,0,B40-C40)</f>
        <v>165470.14555158018</v>
      </c>
      <c r="E40" s="10">
        <f>E39+C40-B40</f>
        <v>-6000000</v>
      </c>
      <c r="F40" s="10">
        <f>F39+D40</f>
        <v>-6023084.662189218</v>
      </c>
      <c r="H40" s="9">
        <v>38</v>
      </c>
      <c r="I40" s="10"/>
      <c r="J40" s="10">
        <v>200000</v>
      </c>
      <c r="K40" s="10">
        <f>PV(0.06/12,H40,0,I40-J40)</f>
        <v>165470.14555158018</v>
      </c>
      <c r="L40" s="10">
        <f>L39+J40-I40</f>
        <v>-5950000</v>
      </c>
      <c r="M40" s="10">
        <f>M39+K40</f>
        <v>-6010162.426948681</v>
      </c>
    </row>
    <row r="41" spans="1:13" ht="12.75">
      <c r="A41" s="9">
        <v>39</v>
      </c>
      <c r="C41" s="10">
        <v>200000</v>
      </c>
      <c r="D41" s="10">
        <f>PV(0.06/12,A41,0,B41-C41)</f>
        <v>164646.9109965972</v>
      </c>
      <c r="E41" s="10">
        <f>E40+C41-B41</f>
        <v>-5800000</v>
      </c>
      <c r="F41" s="10">
        <f>F40+D41</f>
        <v>-5858437.751192621</v>
      </c>
      <c r="H41" s="9">
        <v>39</v>
      </c>
      <c r="I41" s="10"/>
      <c r="J41" s="10">
        <v>200000</v>
      </c>
      <c r="K41" s="10">
        <f>PV(0.06/12,H41,0,I41-J41)</f>
        <v>164646.9109965972</v>
      </c>
      <c r="L41" s="10">
        <f>L40+J41-I41</f>
        <v>-5750000</v>
      </c>
      <c r="M41" s="10">
        <f>M40+K41</f>
        <v>-5845515.515952083</v>
      </c>
    </row>
    <row r="42" spans="1:13" ht="12.75">
      <c r="A42" s="9">
        <v>40</v>
      </c>
      <c r="C42" s="10">
        <v>200000</v>
      </c>
      <c r="D42" s="10">
        <f>PV(0.06/12,A42,0,B42-C42)</f>
        <v>163827.77213591765</v>
      </c>
      <c r="E42" s="10">
        <f>E41+C42-B42</f>
        <v>-5600000</v>
      </c>
      <c r="F42" s="10">
        <f>F41+D42</f>
        <v>-5694609.979056703</v>
      </c>
      <c r="H42" s="9">
        <v>40</v>
      </c>
      <c r="I42" s="10"/>
      <c r="J42" s="10">
        <v>200000</v>
      </c>
      <c r="K42" s="10">
        <f>PV(0.06/12,H42,0,I42-J42)</f>
        <v>163827.77213591765</v>
      </c>
      <c r="L42" s="10">
        <f>L41+J42-I42</f>
        <v>-5550000</v>
      </c>
      <c r="M42" s="10">
        <f>M41+K42</f>
        <v>-5681687.743816165</v>
      </c>
    </row>
    <row r="43" spans="1:13" ht="12.75">
      <c r="A43" s="9">
        <v>41</v>
      </c>
      <c r="C43" s="10">
        <v>200000</v>
      </c>
      <c r="D43" s="10">
        <f>PV(0.06/12,A43,0,B43-C43)</f>
        <v>163012.7085929529</v>
      </c>
      <c r="E43" s="10">
        <f>E42+C43-B43</f>
        <v>-5400000</v>
      </c>
      <c r="F43" s="10">
        <f>F42+D43</f>
        <v>-5531597.27046375</v>
      </c>
      <c r="H43" s="9">
        <v>41</v>
      </c>
      <c r="I43" s="10"/>
      <c r="J43" s="10">
        <v>200000</v>
      </c>
      <c r="K43" s="10">
        <f>PV(0.06/12,H43,0,I43-J43)</f>
        <v>163012.7085929529</v>
      </c>
      <c r="L43" s="10">
        <f>L42+J43-I43</f>
        <v>-5350000</v>
      </c>
      <c r="M43" s="10">
        <f>M42+K43</f>
        <v>-5518675.035223212</v>
      </c>
    </row>
    <row r="44" spans="1:13" ht="12.75">
      <c r="A44" s="9">
        <v>42</v>
      </c>
      <c r="C44" s="10">
        <v>200000</v>
      </c>
      <c r="D44" s="10">
        <f>PV(0.06/12,A44,0,B44-C44)</f>
        <v>162201.70009249047</v>
      </c>
      <c r="E44" s="10">
        <f>E43+C44-B44</f>
        <v>-5200000</v>
      </c>
      <c r="F44" s="10">
        <f>F43+D44</f>
        <v>-5369395.570371259</v>
      </c>
      <c r="H44" s="9">
        <v>42</v>
      </c>
      <c r="I44" s="10"/>
      <c r="J44" s="10">
        <v>200000</v>
      </c>
      <c r="K44" s="10">
        <f>PV(0.06/12,H44,0,I44-J44)</f>
        <v>162201.70009249047</v>
      </c>
      <c r="L44" s="10">
        <f>L43+J44-I44</f>
        <v>-5150000</v>
      </c>
      <c r="M44" s="10">
        <f>M43+K44</f>
        <v>-5356473.335130721</v>
      </c>
    </row>
    <row r="45" spans="1:13" ht="12.75">
      <c r="A45" s="9">
        <v>43</v>
      </c>
      <c r="C45" s="10">
        <v>200000</v>
      </c>
      <c r="D45" s="10">
        <f>PV(0.06/12,A45,0,B45-C45)</f>
        <v>161394.72646018953</v>
      </c>
      <c r="E45" s="10">
        <f>E44+C45-B45</f>
        <v>-5000000</v>
      </c>
      <c r="F45" s="10">
        <f>F44+D45</f>
        <v>-5208000.843911069</v>
      </c>
      <c r="H45" s="9">
        <v>43</v>
      </c>
      <c r="I45" s="10"/>
      <c r="J45" s="10">
        <v>200000</v>
      </c>
      <c r="K45" s="10">
        <f>PV(0.06/12,H45,0,I45-J45)</f>
        <v>161394.72646018953</v>
      </c>
      <c r="L45" s="10">
        <f>L44+J45-I45</f>
        <v>-4950000</v>
      </c>
      <c r="M45" s="10">
        <f>M44+K45</f>
        <v>-5195078.608670532</v>
      </c>
    </row>
    <row r="46" spans="1:13" ht="12.75">
      <c r="A46" s="9">
        <v>44</v>
      </c>
      <c r="C46" s="10">
        <v>200000</v>
      </c>
      <c r="D46" s="10">
        <f>PV(0.06/12,A46,0,B46-C46)</f>
        <v>160591.76762207915</v>
      </c>
      <c r="E46" s="10">
        <f>E45+C46-B46</f>
        <v>-4800000</v>
      </c>
      <c r="F46" s="10">
        <f>F45+D46</f>
        <v>-5047409.076288991</v>
      </c>
      <c r="H46" s="9">
        <v>44</v>
      </c>
      <c r="I46" s="10"/>
      <c r="J46" s="10">
        <v>200000</v>
      </c>
      <c r="K46" s="10">
        <f>PV(0.06/12,H46,0,I46-J46)</f>
        <v>160591.76762207915</v>
      </c>
      <c r="L46" s="10">
        <f>L45+J46-I46</f>
        <v>-4750000</v>
      </c>
      <c r="M46" s="10">
        <f>M45+K46</f>
        <v>-5034486.841048453</v>
      </c>
    </row>
    <row r="47" spans="1:13" ht="12.75">
      <c r="A47" s="9">
        <v>45</v>
      </c>
      <c r="C47" s="10">
        <v>200000</v>
      </c>
      <c r="D47" s="10">
        <f>PV(0.06/12,A47,0,B47-C47)</f>
        <v>159792.80360405886</v>
      </c>
      <c r="E47" s="10">
        <f>E46+C47-B47</f>
        <v>-4600000</v>
      </c>
      <c r="F47" s="10">
        <f>F46+D47</f>
        <v>-4887616.272684932</v>
      </c>
      <c r="H47" s="9">
        <v>45</v>
      </c>
      <c r="I47" s="10"/>
      <c r="J47" s="10">
        <v>200000</v>
      </c>
      <c r="K47" s="10">
        <f>PV(0.06/12,H47,0,I47-J47)</f>
        <v>159792.80360405886</v>
      </c>
      <c r="L47" s="10">
        <f>L46+J47-I47</f>
        <v>-4550000</v>
      </c>
      <c r="M47" s="10">
        <f>M46+K47</f>
        <v>-4874694.037444394</v>
      </c>
    </row>
    <row r="48" spans="1:13" ht="12.75">
      <c r="A48" s="9">
        <v>46</v>
      </c>
      <c r="C48" s="10">
        <v>200000</v>
      </c>
      <c r="D48" s="10">
        <f>PV(0.06/12,A48,0,B48-C48)</f>
        <v>158997.81453140188</v>
      </c>
      <c r="E48" s="10">
        <f>E47+C48-B48</f>
        <v>-4400000</v>
      </c>
      <c r="F48" s="10">
        <f>F47+D48</f>
        <v>-4728618.45815353</v>
      </c>
      <c r="H48" s="9">
        <v>46</v>
      </c>
      <c r="I48" s="10"/>
      <c r="J48" s="10">
        <v>200000</v>
      </c>
      <c r="K48" s="10">
        <f>PV(0.06/12,H48,0,I48-J48)</f>
        <v>158997.81453140188</v>
      </c>
      <c r="L48" s="10">
        <f>L47+J48-I48</f>
        <v>-4350000</v>
      </c>
      <c r="M48" s="10">
        <f>M47+K48</f>
        <v>-4715696.222912992</v>
      </c>
    </row>
    <row r="49" spans="1:13" ht="12.75">
      <c r="A49" s="9">
        <v>47</v>
      </c>
      <c r="C49" s="10">
        <v>200000</v>
      </c>
      <c r="D49" s="10">
        <f>PV(0.06/12,A49,0,B49-C49)</f>
        <v>158206.7806282606</v>
      </c>
      <c r="E49" s="10">
        <f>E48+C49-B49</f>
        <v>-4200000</v>
      </c>
      <c r="F49" s="10">
        <f>F48+D49</f>
        <v>-4570411.67752527</v>
      </c>
      <c r="H49" s="9">
        <v>47</v>
      </c>
      <c r="I49" s="10"/>
      <c r="J49" s="10">
        <v>200000</v>
      </c>
      <c r="K49" s="10">
        <f>PV(0.06/12,H49,0,I49-J49)</f>
        <v>158206.7806282606</v>
      </c>
      <c r="L49" s="10">
        <f>L48+J49-I49</f>
        <v>-4150000</v>
      </c>
      <c r="M49" s="10">
        <f>M48+K49</f>
        <v>-4557489.442284732</v>
      </c>
    </row>
    <row r="50" spans="1:13" ht="12.75">
      <c r="A50" s="9">
        <v>48</v>
      </c>
      <c r="C50" s="10">
        <v>200000</v>
      </c>
      <c r="D50" s="10">
        <f>PV(0.06/12,A50,0,B50-C50)</f>
        <v>157419.68221717473</v>
      </c>
      <c r="E50" s="10">
        <f>E49+C50-B50</f>
        <v>-4000000</v>
      </c>
      <c r="F50" s="10">
        <f>F49+D50</f>
        <v>-4412991.995308095</v>
      </c>
      <c r="H50" s="9">
        <v>48</v>
      </c>
      <c r="I50" s="10"/>
      <c r="J50" s="10">
        <v>200000</v>
      </c>
      <c r="K50" s="10">
        <f>PV(0.06/12,H50,0,I50-J50)</f>
        <v>157419.68221717473</v>
      </c>
      <c r="L50" s="10">
        <f>L49+J50-I50</f>
        <v>-3950000</v>
      </c>
      <c r="M50" s="10">
        <f>M49+K50</f>
        <v>-4400069.760067557</v>
      </c>
    </row>
    <row r="51" spans="1:13" ht="12.75">
      <c r="A51" s="9">
        <v>49</v>
      </c>
      <c r="C51" s="10">
        <v>200000</v>
      </c>
      <c r="D51" s="10">
        <f>PV(0.06/12,A51,0,B51-C51)</f>
        <v>156636.49971858185</v>
      </c>
      <c r="E51" s="10">
        <f>E50+C51-B51</f>
        <v>-3800000</v>
      </c>
      <c r="F51" s="10">
        <f>F50+D51</f>
        <v>-4256355.495589512</v>
      </c>
      <c r="H51" s="9">
        <v>49</v>
      </c>
      <c r="I51" s="10"/>
      <c r="J51" s="10">
        <v>200000</v>
      </c>
      <c r="K51" s="10">
        <f>PV(0.06/12,H51,0,I51-J51)</f>
        <v>156636.49971858185</v>
      </c>
      <c r="L51" s="10">
        <f>L50+J51-I51</f>
        <v>-3750000</v>
      </c>
      <c r="M51" s="10">
        <f>M50+K51</f>
        <v>-4243433.260348975</v>
      </c>
    </row>
    <row r="52" spans="1:13" ht="12.75">
      <c r="A52" s="9">
        <v>50</v>
      </c>
      <c r="C52" s="10">
        <v>200000</v>
      </c>
      <c r="D52" s="10">
        <f>PV(0.06/12,A52,0,B52-C52)</f>
        <v>155857.2136503302</v>
      </c>
      <c r="E52" s="10">
        <f>E51+C52-B52</f>
        <v>-3600000</v>
      </c>
      <c r="F52" s="10">
        <f>F51+D52</f>
        <v>-4100498.2819391824</v>
      </c>
      <c r="H52" s="9">
        <v>50</v>
      </c>
      <c r="I52" s="10"/>
      <c r="J52" s="10">
        <v>200000</v>
      </c>
      <c r="K52" s="10">
        <f>PV(0.06/12,H52,0,I52-J52)</f>
        <v>155857.2136503302</v>
      </c>
      <c r="L52" s="10">
        <f>L51+J52-I52</f>
        <v>-3550000</v>
      </c>
      <c r="M52" s="10">
        <f>M51+K52</f>
        <v>-4087576.0466986448</v>
      </c>
    </row>
    <row r="53" spans="1:13" ht="12.75">
      <c r="A53" s="9">
        <v>51</v>
      </c>
      <c r="C53" s="10">
        <v>200000</v>
      </c>
      <c r="D53" s="10">
        <f>PV(0.06/12,A53,0,B53-C53)</f>
        <v>155081.80462719424</v>
      </c>
      <c r="E53" s="10">
        <f>E52+C53-B53</f>
        <v>-3400000</v>
      </c>
      <c r="F53" s="10">
        <f>F52+D53</f>
        <v>-3945416.4773119884</v>
      </c>
      <c r="H53" s="9">
        <v>51</v>
      </c>
      <c r="I53" s="10"/>
      <c r="J53" s="10">
        <v>200000</v>
      </c>
      <c r="K53" s="10">
        <f>PV(0.06/12,H53,0,I53-J53)</f>
        <v>155081.80462719424</v>
      </c>
      <c r="L53" s="10">
        <f>L52+J53-I53</f>
        <v>-3350000</v>
      </c>
      <c r="M53" s="10">
        <f>M52+K53</f>
        <v>-3932494.2420714507</v>
      </c>
    </row>
    <row r="54" spans="1:13" ht="12.75">
      <c r="A54" s="9">
        <v>52</v>
      </c>
      <c r="C54" s="10">
        <v>200000</v>
      </c>
      <c r="D54" s="10">
        <f>PV(0.06/12,A54,0,B54-C54)</f>
        <v>154310.2533603923</v>
      </c>
      <c r="E54" s="10">
        <f>E53+C54-B54</f>
        <v>-3200000</v>
      </c>
      <c r="F54" s="10">
        <f>F53+D54</f>
        <v>-3791106.223951596</v>
      </c>
      <c r="H54" s="9">
        <v>52</v>
      </c>
      <c r="I54" s="10"/>
      <c r="J54" s="10">
        <v>200000</v>
      </c>
      <c r="K54" s="10">
        <f>PV(0.06/12,H54,0,I54-J54)</f>
        <v>154310.2533603923</v>
      </c>
      <c r="L54" s="10">
        <f>L53+J54-I54</f>
        <v>-3150000</v>
      </c>
      <c r="M54" s="10">
        <f>M53+K54</f>
        <v>-3778183.988711058</v>
      </c>
    </row>
    <row r="55" spans="1:13" ht="12.75">
      <c r="A55" s="9">
        <v>53</v>
      </c>
      <c r="C55" s="10">
        <v>200000</v>
      </c>
      <c r="D55" s="10">
        <f>PV(0.06/12,A55,0,B55-C55)</f>
        <v>153542.5406571068</v>
      </c>
      <c r="E55" s="10">
        <f>E54+C55-B55</f>
        <v>-3000000</v>
      </c>
      <c r="F55" s="10">
        <f>F54+D55</f>
        <v>-3637563.683294489</v>
      </c>
      <c r="H55" s="9">
        <v>53</v>
      </c>
      <c r="I55" s="10"/>
      <c r="J55" s="10">
        <v>200000</v>
      </c>
      <c r="K55" s="10">
        <f>PV(0.06/12,H55,0,I55-J55)</f>
        <v>153542.5406571068</v>
      </c>
      <c r="L55" s="10">
        <f>L54+J55-I55</f>
        <v>-2950000</v>
      </c>
      <c r="M55" s="10">
        <f>M54+K55</f>
        <v>-3624641.4480539514</v>
      </c>
    </row>
    <row r="56" spans="1:13" ht="12.75">
      <c r="A56" s="9">
        <v>54</v>
      </c>
      <c r="C56" s="10">
        <v>200000</v>
      </c>
      <c r="D56" s="10">
        <f>PV(0.06/12,A56,0,B56-C56)</f>
        <v>152778.64742000678</v>
      </c>
      <c r="E56" s="10">
        <f>E55+C56-B56</f>
        <v>-2800000</v>
      </c>
      <c r="F56" s="10">
        <f>F55+D56</f>
        <v>-3484785.0358744822</v>
      </c>
      <c r="H56" s="9">
        <v>54</v>
      </c>
      <c r="I56" s="10"/>
      <c r="J56" s="10">
        <v>200000</v>
      </c>
      <c r="K56" s="10">
        <f>PV(0.06/12,H56,0,I56-J56)</f>
        <v>152778.64742000678</v>
      </c>
      <c r="L56" s="10">
        <f>L55+J56-I56</f>
        <v>-2750000</v>
      </c>
      <c r="M56" s="10">
        <f>M55+K56</f>
        <v>-3471862.8006339446</v>
      </c>
    </row>
    <row r="57" spans="1:13" ht="12.75">
      <c r="A57" s="9">
        <v>55</v>
      </c>
      <c r="C57" s="10">
        <v>200000</v>
      </c>
      <c r="D57" s="10">
        <f>PV(0.06/12,A57,0,B57-C57)</f>
        <v>152018.55464677291</v>
      </c>
      <c r="E57" s="10">
        <f>E56+C57-B57</f>
        <v>-2600000</v>
      </c>
      <c r="F57" s="10">
        <f>F56+D57</f>
        <v>-3332766.4812277094</v>
      </c>
      <c r="H57" s="9">
        <v>55</v>
      </c>
      <c r="I57" s="10"/>
      <c r="J57" s="10">
        <v>200000</v>
      </c>
      <c r="K57" s="10">
        <f>PV(0.06/12,H57,0,I57-J57)</f>
        <v>152018.55464677291</v>
      </c>
      <c r="L57" s="10">
        <f>L56+J57-I57</f>
        <v>-2550000</v>
      </c>
      <c r="M57" s="10">
        <f>M56+K57</f>
        <v>-3319844.245987172</v>
      </c>
    </row>
    <row r="58" spans="1:13" ht="12.75">
      <c r="A58" s="9">
        <v>56</v>
      </c>
      <c r="C58" s="10">
        <v>200000</v>
      </c>
      <c r="D58" s="10">
        <f>PV(0.06/12,A58,0,B58-C58)</f>
        <v>151262.24342962482</v>
      </c>
      <c r="E58" s="10">
        <f>E57+C58-B58</f>
        <v>-2400000</v>
      </c>
      <c r="F58" s="10">
        <f>F57+D58</f>
        <v>-3181504.2377980845</v>
      </c>
      <c r="H58" s="9">
        <v>56</v>
      </c>
      <c r="I58" s="10"/>
      <c r="J58" s="10">
        <v>200000</v>
      </c>
      <c r="K58" s="10">
        <f>PV(0.06/12,H58,0,I58-J58)</f>
        <v>151262.24342962482</v>
      </c>
      <c r="L58" s="10">
        <f>L57+J58-I58</f>
        <v>-2350000</v>
      </c>
      <c r="M58" s="10">
        <f>M57+K58</f>
        <v>-3168582.002557547</v>
      </c>
    </row>
    <row r="59" spans="1:13" ht="12.75">
      <c r="A59" s="9">
        <v>57</v>
      </c>
      <c r="C59" s="10">
        <v>200000</v>
      </c>
      <c r="D59" s="10">
        <f>PV(0.06/12,A59,0,B59-C59)</f>
        <v>150509.6949548506</v>
      </c>
      <c r="E59" s="10">
        <f>E58+C59-B59</f>
        <v>-2200000</v>
      </c>
      <c r="F59" s="10">
        <f>F58+D59</f>
        <v>-3030994.542843234</v>
      </c>
      <c r="H59" s="9">
        <v>57</v>
      </c>
      <c r="I59" s="10"/>
      <c r="J59" s="10">
        <v>200000</v>
      </c>
      <c r="K59" s="10">
        <f>PV(0.06/12,H59,0,I59-J59)</f>
        <v>150509.6949548506</v>
      </c>
      <c r="L59" s="10">
        <f>L58+J59-I59</f>
        <v>-2150000</v>
      </c>
      <c r="M59" s="10">
        <f>M58+K59</f>
        <v>-3018072.307602696</v>
      </c>
    </row>
    <row r="60" spans="1:13" ht="12.75">
      <c r="A60" s="9">
        <v>58</v>
      </c>
      <c r="C60" s="10">
        <v>200000</v>
      </c>
      <c r="D60" s="10">
        <f>PV(0.06/12,A60,0,B60-C60)</f>
        <v>149760.8905023389</v>
      </c>
      <c r="E60" s="10">
        <f>E59+C60-B60</f>
        <v>-2000000</v>
      </c>
      <c r="F60" s="10">
        <f>F59+D60</f>
        <v>-2881233.652340895</v>
      </c>
      <c r="H60" s="9">
        <v>58</v>
      </c>
      <c r="I60" s="10"/>
      <c r="J60" s="10">
        <v>200000</v>
      </c>
      <c r="K60" s="10">
        <f>PV(0.06/12,H60,0,I60-J60)</f>
        <v>149760.8905023389</v>
      </c>
      <c r="L60" s="10">
        <f>L59+J60-I60</f>
        <v>-1950000</v>
      </c>
      <c r="M60" s="10">
        <f>M59+K60</f>
        <v>-2868311.4171003574</v>
      </c>
    </row>
    <row r="61" spans="1:13" ht="12.75">
      <c r="A61" s="9">
        <v>59</v>
      </c>
      <c r="C61" s="10">
        <v>200000</v>
      </c>
      <c r="D61" s="10">
        <f>PV(0.06/12,A61,0,B61-C61)</f>
        <v>149015.81144511336</v>
      </c>
      <c r="E61" s="10">
        <f>E60+C61-B61</f>
        <v>-1800000</v>
      </c>
      <c r="F61" s="10">
        <f>F60+D61</f>
        <v>-2732217.8408957818</v>
      </c>
      <c r="H61" s="9">
        <v>59</v>
      </c>
      <c r="I61" s="10"/>
      <c r="J61" s="10">
        <v>200000</v>
      </c>
      <c r="K61" s="10">
        <f>PV(0.06/12,H61,0,I61-J61)</f>
        <v>149015.81144511336</v>
      </c>
      <c r="L61" s="10">
        <f>L60+J61-I61</f>
        <v>-1750000</v>
      </c>
      <c r="M61" s="10">
        <f>M60+K61</f>
        <v>-2719295.605655244</v>
      </c>
    </row>
    <row r="62" spans="1:13" ht="12.75">
      <c r="A62" s="9">
        <v>60</v>
      </c>
      <c r="C62" s="10">
        <v>200000</v>
      </c>
      <c r="D62" s="10">
        <f>PV(0.06/12,A62,0,B62-C62)</f>
        <v>148274.43924886902</v>
      </c>
      <c r="E62" s="10">
        <f>E61+C62-B62</f>
        <v>-1600000</v>
      </c>
      <c r="F62" s="10">
        <f>F61+D62</f>
        <v>-2583943.4016469126</v>
      </c>
      <c r="H62" s="9">
        <v>60</v>
      </c>
      <c r="I62" s="10"/>
      <c r="J62" s="10">
        <v>200000</v>
      </c>
      <c r="K62" s="10">
        <f>PV(0.06/12,H62,0,I62-J62)</f>
        <v>148274.43924886902</v>
      </c>
      <c r="L62" s="10">
        <f>L61+J62-I62</f>
        <v>-1550000</v>
      </c>
      <c r="M62" s="10">
        <f>M61+K62</f>
        <v>-2571021.166406375</v>
      </c>
    </row>
    <row r="63" spans="1:13" ht="12.75">
      <c r="A63" s="9">
        <v>61</v>
      </c>
      <c r="C63" s="10">
        <v>200000</v>
      </c>
      <c r="D63" s="10">
        <f>PV(0.06/12,A63,0,B63-C63)</f>
        <v>147536.75547151148</v>
      </c>
      <c r="E63" s="10">
        <f>E62+C63-B63</f>
        <v>-1400000</v>
      </c>
      <c r="F63" s="10">
        <f>F62+D63</f>
        <v>-2436406.6461754013</v>
      </c>
      <c r="H63" s="9">
        <v>61</v>
      </c>
      <c r="I63" s="10"/>
      <c r="J63" s="10">
        <v>200000</v>
      </c>
      <c r="K63" s="10">
        <f>PV(0.06/12,H63,0,I63-J63)</f>
        <v>147536.75547151148</v>
      </c>
      <c r="L63" s="10">
        <f>L62+J63-I63</f>
        <v>-1350000</v>
      </c>
      <c r="M63" s="10">
        <f>M62+K63</f>
        <v>-2423484.4109348636</v>
      </c>
    </row>
    <row r="64" spans="1:13" ht="12.75">
      <c r="A64" s="9">
        <v>62</v>
      </c>
      <c r="C64" s="10">
        <v>200000</v>
      </c>
      <c r="D64" s="10">
        <f>PV(0.06/12,A64,0,B64-C64)</f>
        <v>146802.74176269802</v>
      </c>
      <c r="E64" s="10">
        <f>E63+C64-B64</f>
        <v>-1200000</v>
      </c>
      <c r="F64" s="10">
        <f>F63+D64</f>
        <v>-2289603.904412703</v>
      </c>
      <c r="H64" s="9">
        <v>62</v>
      </c>
      <c r="I64" s="10"/>
      <c r="J64" s="10">
        <v>200000</v>
      </c>
      <c r="K64" s="10">
        <f>PV(0.06/12,H64,0,I64-J64)</f>
        <v>146802.74176269802</v>
      </c>
      <c r="L64" s="10">
        <f>L63+J64-I64</f>
        <v>-1150000</v>
      </c>
      <c r="M64" s="10">
        <f>M63+K64</f>
        <v>-2276681.6691721654</v>
      </c>
    </row>
    <row r="65" spans="1:13" ht="12.75">
      <c r="A65" s="9">
        <v>63</v>
      </c>
      <c r="C65" s="10">
        <v>200000</v>
      </c>
      <c r="D65" s="10">
        <f>PV(0.06/12,A65,0,B65-C65)</f>
        <v>146072.3798633811</v>
      </c>
      <c r="E65" s="10">
        <f>E64+C65-B65</f>
        <v>-1000000</v>
      </c>
      <c r="F65" s="10">
        <f>F64+D65</f>
        <v>-2143531.524549322</v>
      </c>
      <c r="H65" s="9">
        <v>63</v>
      </c>
      <c r="I65" s="10"/>
      <c r="J65" s="10">
        <v>200000</v>
      </c>
      <c r="K65" s="10">
        <f>PV(0.06/12,H65,0,I65-J65)</f>
        <v>146072.3798633811</v>
      </c>
      <c r="L65" s="10">
        <f>L64+J65-I65</f>
        <v>-950000</v>
      </c>
      <c r="M65" s="10">
        <f>M64+K65</f>
        <v>-2130609.2893087845</v>
      </c>
    </row>
    <row r="66" spans="1:13" ht="12.75">
      <c r="A66" s="9">
        <v>64</v>
      </c>
      <c r="C66" s="10">
        <v>200000</v>
      </c>
      <c r="D66" s="10">
        <f>PV(0.06/12,A66,0,B66-C66)</f>
        <v>145345.65160535436</v>
      </c>
      <c r="E66" s="10">
        <f>E65+C66-B66</f>
        <v>-800000</v>
      </c>
      <c r="F66" s="10">
        <f>F65+D66</f>
        <v>-1998185.8729439678</v>
      </c>
      <c r="H66" s="9">
        <v>64</v>
      </c>
      <c r="I66" s="10"/>
      <c r="J66" s="10">
        <v>200000</v>
      </c>
      <c r="K66" s="10">
        <f>PV(0.06/12,H66,0,I66-J66)</f>
        <v>145345.65160535436</v>
      </c>
      <c r="L66" s="10">
        <f>L65+J66-I66</f>
        <v>-750000</v>
      </c>
      <c r="M66" s="10">
        <f>M65+K66</f>
        <v>-1985263.6377034301</v>
      </c>
    </row>
    <row r="67" spans="1:13" ht="12.75">
      <c r="A67" s="9">
        <v>65</v>
      </c>
      <c r="C67" s="10">
        <v>200000</v>
      </c>
      <c r="D67" s="10">
        <f>PV(0.06/12,A67,0,B67-C67)</f>
        <v>144622.53891080036</v>
      </c>
      <c r="E67" s="10">
        <f>E66+C67-B67</f>
        <v>-600000</v>
      </c>
      <c r="F67" s="10">
        <f>F66+D67</f>
        <v>-1853563.3340331675</v>
      </c>
      <c r="H67" s="9">
        <v>65</v>
      </c>
      <c r="I67" s="10"/>
      <c r="J67" s="10">
        <v>200000</v>
      </c>
      <c r="K67" s="10">
        <f>PV(0.06/12,H67,0,I67-J67)</f>
        <v>144622.53891080036</v>
      </c>
      <c r="L67" s="10">
        <f>L66+J67-I67</f>
        <v>-550000</v>
      </c>
      <c r="M67" s="10">
        <f>M66+K67</f>
        <v>-1840641.0987926298</v>
      </c>
    </row>
    <row r="68" spans="1:13" ht="12.75">
      <c r="A68" s="9">
        <v>66</v>
      </c>
      <c r="C68" s="10">
        <v>200000</v>
      </c>
      <c r="D68" s="10">
        <f>PV(0.06/12,A68,0,B68-C68)</f>
        <v>143903.0237918412</v>
      </c>
      <c r="E68" s="10">
        <f>E67+C68-B68</f>
        <v>-400000</v>
      </c>
      <c r="F68" s="10">
        <f>F67+D68</f>
        <v>-1709660.3102413262</v>
      </c>
      <c r="H68" s="9">
        <v>66</v>
      </c>
      <c r="I68" s="10"/>
      <c r="J68" s="10">
        <v>200000</v>
      </c>
      <c r="K68" s="10">
        <f>PV(0.06/12,H68,0,I68-J68)</f>
        <v>143903.0237918412</v>
      </c>
      <c r="L68" s="10">
        <f>L67+J68-I68</f>
        <v>-350000</v>
      </c>
      <c r="M68" s="10">
        <f>M67+K68</f>
        <v>-1696738.0750007886</v>
      </c>
    </row>
    <row r="69" spans="1:13" ht="12.75">
      <c r="A69" s="9">
        <v>67</v>
      </c>
      <c r="C69" s="10">
        <v>200000</v>
      </c>
      <c r="D69" s="10">
        <f>PV(0.06/12,A69,0,B69-C69)</f>
        <v>143187.08835009072</v>
      </c>
      <c r="E69" s="10">
        <f>E68+C69-B69</f>
        <v>-200000</v>
      </c>
      <c r="F69" s="10">
        <f>F68+D69</f>
        <v>-1566473.2218912356</v>
      </c>
      <c r="H69" s="9">
        <v>67</v>
      </c>
      <c r="I69" s="10"/>
      <c r="J69" s="10">
        <v>200000</v>
      </c>
      <c r="K69" s="10">
        <f>PV(0.06/12,H69,0,I69-J69)</f>
        <v>143187.08835009072</v>
      </c>
      <c r="L69" s="10">
        <f>L68+J69-I69</f>
        <v>-150000</v>
      </c>
      <c r="M69" s="10">
        <f>M68+K69</f>
        <v>-1553550.986650698</v>
      </c>
    </row>
    <row r="70" spans="1:13" ht="12.75">
      <c r="A70" s="9">
        <v>68</v>
      </c>
      <c r="C70" s="10">
        <v>200000</v>
      </c>
      <c r="D70" s="10">
        <f>PV(0.06/12,A70,0,B70-C70)</f>
        <v>142474.7147762097</v>
      </c>
      <c r="E70" s="10">
        <f>E69+C70-B70</f>
        <v>0</v>
      </c>
      <c r="F70" s="10">
        <f>F69+D70</f>
        <v>-1423998.5071150258</v>
      </c>
      <c r="H70" s="9">
        <v>68</v>
      </c>
      <c r="I70" s="10"/>
      <c r="J70" s="10">
        <v>200000</v>
      </c>
      <c r="K70" s="10">
        <f>PV(0.06/12,H70,0,I70-J70)</f>
        <v>142474.7147762097</v>
      </c>
      <c r="L70" s="10">
        <f>L69+J70-I70</f>
        <v>50000</v>
      </c>
      <c r="M70" s="10">
        <f>M69+K70</f>
        <v>-1411076.271874488</v>
      </c>
    </row>
    <row r="71" spans="1:13" ht="12.75">
      <c r="A71" s="9">
        <v>69</v>
      </c>
      <c r="C71" s="10">
        <v>200000</v>
      </c>
      <c r="D71" s="10">
        <f>PV(0.06/12,A71,0,B71-C71)</f>
        <v>141765.88534946242</v>
      </c>
      <c r="E71" s="10">
        <f>E70+C71-B71</f>
        <v>200000</v>
      </c>
      <c r="F71" s="10">
        <f>F70+D71</f>
        <v>-1282232.6217655633</v>
      </c>
      <c r="H71" s="9">
        <v>69</v>
      </c>
      <c r="I71" s="10"/>
      <c r="J71" s="10">
        <v>200000</v>
      </c>
      <c r="K71" s="10">
        <f>PV(0.06/12,H71,0,I71-J71)</f>
        <v>141765.88534946242</v>
      </c>
      <c r="L71" s="10">
        <f>L70+J71-I71</f>
        <v>250000</v>
      </c>
      <c r="M71" s="10">
        <f>M70+K71</f>
        <v>-1269310.3865250256</v>
      </c>
    </row>
    <row r="72" spans="1:13" ht="12.75">
      <c r="A72" s="9">
        <v>70</v>
      </c>
      <c r="C72" s="10">
        <v>200000</v>
      </c>
      <c r="D72" s="10">
        <f>PV(0.06/12,A72,0,B72-C72)</f>
        <v>141060.58243727603</v>
      </c>
      <c r="E72" s="10">
        <f>E71+C72-B72</f>
        <v>400000</v>
      </c>
      <c r="F72" s="10">
        <f>F71+D72</f>
        <v>-1141172.0393282874</v>
      </c>
      <c r="H72" s="9">
        <v>70</v>
      </c>
      <c r="I72" s="10"/>
      <c r="J72" s="10">
        <v>200000</v>
      </c>
      <c r="K72" s="10">
        <f>PV(0.06/12,H72,0,I72-J72)</f>
        <v>141060.58243727603</v>
      </c>
      <c r="L72" s="10">
        <f>L71+J72-I72</f>
        <v>450000</v>
      </c>
      <c r="M72" s="10">
        <f>M71+K72</f>
        <v>-1128249.8040877497</v>
      </c>
    </row>
    <row r="73" spans="1:13" ht="12.75">
      <c r="A73" s="9">
        <v>71</v>
      </c>
      <c r="C73" s="10">
        <v>200000</v>
      </c>
      <c r="D73" s="10">
        <f>PV(0.06/12,A73,0,B73-C73)</f>
        <v>140358.78849480205</v>
      </c>
      <c r="E73" s="10">
        <f>E72+C73-B73</f>
        <v>600000</v>
      </c>
      <c r="F73" s="10">
        <f>F72+D73</f>
        <v>-1000813.2508334853</v>
      </c>
      <c r="H73" s="9">
        <v>71</v>
      </c>
      <c r="I73" s="10"/>
      <c r="J73" s="10">
        <v>200000</v>
      </c>
      <c r="K73" s="10">
        <f>PV(0.06/12,H73,0,I73-J73)</f>
        <v>140358.78849480205</v>
      </c>
      <c r="L73" s="10">
        <f>L72+J73-I73</f>
        <v>650000</v>
      </c>
      <c r="M73" s="10">
        <f>M72+K73</f>
        <v>-987891.0155929476</v>
      </c>
    </row>
    <row r="74" spans="1:13" ht="12.75">
      <c r="A74" s="9">
        <v>72</v>
      </c>
      <c r="C74" s="10">
        <v>200000</v>
      </c>
      <c r="D74" s="10">
        <f>PV(0.06/12,A74,0,B74-C74)</f>
        <v>139660.4860644797</v>
      </c>
      <c r="E74" s="10">
        <f>E73+C74-B74</f>
        <v>800000</v>
      </c>
      <c r="F74" s="10">
        <f>F73+D74</f>
        <v>-861152.7647690056</v>
      </c>
      <c r="H74" s="9">
        <v>72</v>
      </c>
      <c r="I74" s="10"/>
      <c r="J74" s="10">
        <v>200000</v>
      </c>
      <c r="K74" s="10">
        <f>PV(0.06/12,H74,0,I74-J74)</f>
        <v>139660.4860644797</v>
      </c>
      <c r="L74" s="10">
        <f>L73+J74-I74</f>
        <v>850000</v>
      </c>
      <c r="M74" s="10">
        <f>M73+K74</f>
        <v>-848230.5295284679</v>
      </c>
    </row>
    <row r="75" spans="1:13" ht="12.75">
      <c r="A75" s="9">
        <v>73</v>
      </c>
      <c r="C75" s="10">
        <v>200000</v>
      </c>
      <c r="D75" s="10">
        <f>PV(0.06/12,A75,0,B75-C75)</f>
        <v>138965.6577756017</v>
      </c>
      <c r="E75" s="10">
        <f>E74+C75-B75</f>
        <v>1000000</v>
      </c>
      <c r="F75" s="10">
        <f>F74+D75</f>
        <v>-722187.1069934039</v>
      </c>
      <c r="H75" s="9">
        <v>73</v>
      </c>
      <c r="I75" s="10"/>
      <c r="J75" s="10">
        <v>200000</v>
      </c>
      <c r="K75" s="10">
        <f>PV(0.06/12,H75,0,I75-J75)</f>
        <v>138965.6577756017</v>
      </c>
      <c r="L75" s="10">
        <f>L74+J75-I75</f>
        <v>1050000</v>
      </c>
      <c r="M75" s="10">
        <f>M74+K75</f>
        <v>-709264.8717528662</v>
      </c>
    </row>
    <row r="76" spans="1:13" ht="12.75">
      <c r="A76" s="9">
        <v>74</v>
      </c>
      <c r="C76" s="10">
        <v>200000</v>
      </c>
      <c r="D76" s="10">
        <f>PV(0.06/12,A76,0,B76-C76)</f>
        <v>138274.28634388227</v>
      </c>
      <c r="E76" s="10">
        <f>E75+C76-B76</f>
        <v>1200000</v>
      </c>
      <c r="F76" s="10">
        <f>F75+D76</f>
        <v>-583912.8206495217</v>
      </c>
      <c r="H76" s="9">
        <v>74</v>
      </c>
      <c r="I76" s="10"/>
      <c r="J76" s="10">
        <v>200000</v>
      </c>
      <c r="K76" s="10">
        <f>PV(0.06/12,H76,0,I76-J76)</f>
        <v>138274.28634388227</v>
      </c>
      <c r="L76" s="10">
        <f>L75+J76-I76</f>
        <v>1250000</v>
      </c>
      <c r="M76" s="10">
        <f>M75+K76</f>
        <v>-570990.585408984</v>
      </c>
    </row>
    <row r="77" spans="1:13" ht="12.75">
      <c r="A77" s="9">
        <v>75</v>
      </c>
      <c r="C77" s="10">
        <v>200000</v>
      </c>
      <c r="D77" s="10">
        <f>PV(0.06/12,A77,0,B77-C77)</f>
        <v>137586.35457102716</v>
      </c>
      <c r="E77" s="10">
        <f>E76+C77-B77</f>
        <v>1400000</v>
      </c>
      <c r="F77" s="10">
        <f>F76+D77</f>
        <v>-446326.4660784945</v>
      </c>
      <c r="H77" s="9">
        <v>75</v>
      </c>
      <c r="I77" s="10"/>
      <c r="J77" s="10">
        <v>200000</v>
      </c>
      <c r="K77" s="10">
        <f>PV(0.06/12,H77,0,I77-J77)</f>
        <v>137586.35457102716</v>
      </c>
      <c r="L77" s="10">
        <f>L76+J77-I77</f>
        <v>1450000</v>
      </c>
      <c r="M77" s="10">
        <f>M76+K77</f>
        <v>-433404.2308379568</v>
      </c>
    </row>
    <row r="78" spans="1:13" ht="12.75">
      <c r="A78" s="9">
        <v>76</v>
      </c>
      <c r="C78" s="10">
        <v>200000</v>
      </c>
      <c r="D78" s="10">
        <f>PV(0.06/12,A78,0,B78-C78)</f>
        <v>136901.84534430565</v>
      </c>
      <c r="E78" s="10">
        <f>E77+C78-B78</f>
        <v>1600000</v>
      </c>
      <c r="F78" s="10">
        <f>F77+D78</f>
        <v>-309424.6207341888</v>
      </c>
      <c r="H78" s="9">
        <v>76</v>
      </c>
      <c r="I78" s="10"/>
      <c r="J78" s="10">
        <v>200000</v>
      </c>
      <c r="K78" s="10">
        <f>PV(0.06/12,H78,0,I78-J78)</f>
        <v>136901.84534430565</v>
      </c>
      <c r="L78" s="10">
        <f>L77+J78-I78</f>
        <v>1650000</v>
      </c>
      <c r="M78" s="10">
        <f>M77+K78</f>
        <v>-296502.38549365115</v>
      </c>
    </row>
    <row r="79" spans="1:13" ht="12.75">
      <c r="A79" s="9">
        <v>77</v>
      </c>
      <c r="C79" s="10">
        <v>200000</v>
      </c>
      <c r="D79" s="10">
        <f>PV(0.06/12,A79,0,B79-C79)</f>
        <v>136220.74163612502</v>
      </c>
      <c r="E79" s="10">
        <f>E78+C79-B79</f>
        <v>1800000</v>
      </c>
      <c r="F79" s="10">
        <f>F78+D79</f>
        <v>-173203.8790980638</v>
      </c>
      <c r="H79" s="9">
        <v>77</v>
      </c>
      <c r="I79" s="10"/>
      <c r="J79" s="10">
        <v>200000</v>
      </c>
      <c r="K79" s="10">
        <f>PV(0.06/12,H79,0,I79-J79)</f>
        <v>136220.74163612502</v>
      </c>
      <c r="L79" s="10">
        <f>L78+J79-I79</f>
        <v>1850000</v>
      </c>
      <c r="M79" s="10">
        <f>M78+K79</f>
        <v>-160281.64385752613</v>
      </c>
    </row>
    <row r="80" spans="1:13" ht="12.75">
      <c r="A80" s="9">
        <v>78</v>
      </c>
      <c r="C80" s="10">
        <v>200000</v>
      </c>
      <c r="D80" s="10">
        <f>PV(0.06/12,A80,0,B80-C80)</f>
        <v>135543.02650360702</v>
      </c>
      <c r="E80" s="10">
        <f>E79+C80-B80</f>
        <v>2000000</v>
      </c>
      <c r="F80" s="10">
        <f>F79+D80</f>
        <v>-37660.85259445678</v>
      </c>
      <c r="H80" s="9">
        <v>78</v>
      </c>
      <c r="I80" s="10"/>
      <c r="J80" s="10">
        <v>200000</v>
      </c>
      <c r="K80" s="10">
        <f>PV(0.06/12,H80,0,I80-J80)</f>
        <v>135543.02650360702</v>
      </c>
      <c r="L80" s="10">
        <f>L79+J80-I80</f>
        <v>2050000</v>
      </c>
      <c r="M80" s="10">
        <f>M79+K80</f>
        <v>-24738.617353919108</v>
      </c>
    </row>
    <row r="81" spans="1:13" ht="12.75">
      <c r="A81" s="9">
        <v>79</v>
      </c>
      <c r="C81" s="10">
        <v>200000</v>
      </c>
      <c r="D81" s="10">
        <f>PV(0.06/12,A81,0,B81-C81)</f>
        <v>134868.6830881662</v>
      </c>
      <c r="E81" s="10">
        <f>E80+C81-B81</f>
        <v>2200000</v>
      </c>
      <c r="F81" s="10">
        <f>F80+D81</f>
        <v>97207.83049370942</v>
      </c>
      <c r="H81" s="9">
        <v>79</v>
      </c>
      <c r="I81" s="10"/>
      <c r="J81" s="10">
        <v>200000</v>
      </c>
      <c r="K81" s="10">
        <f>PV(0.06/12,H81,0,I81-J81)</f>
        <v>134868.6830881662</v>
      </c>
      <c r="L81" s="10">
        <f>L80+J81-I81</f>
        <v>2250000</v>
      </c>
      <c r="M81" s="10">
        <f>M80+K81</f>
        <v>110130.0657342471</v>
      </c>
    </row>
    <row r="82" spans="1:13" ht="12.75">
      <c r="A82" s="9">
        <v>80</v>
      </c>
      <c r="C82" s="10">
        <v>200000</v>
      </c>
      <c r="D82" s="10">
        <f>PV(0.06/12,A82,0,B82-C82)</f>
        <v>134197.69461509073</v>
      </c>
      <c r="E82" s="10">
        <f>E81+C82-B82</f>
        <v>2400000</v>
      </c>
      <c r="F82" s="10">
        <f>F81+D82</f>
        <v>231405.52510880015</v>
      </c>
      <c r="H82" s="9">
        <v>80</v>
      </c>
      <c r="I82" s="10"/>
      <c r="J82" s="10">
        <v>200000</v>
      </c>
      <c r="K82" s="10">
        <f>PV(0.06/12,H82,0,I82-J82)</f>
        <v>134197.69461509073</v>
      </c>
      <c r="L82" s="10">
        <f>L81+J82-I82</f>
        <v>2450000</v>
      </c>
      <c r="M82" s="10">
        <f>M81+K82</f>
        <v>244327.76034933783</v>
      </c>
    </row>
    <row r="83" spans="1:13" ht="12.75">
      <c r="A83" s="9">
        <v>81</v>
      </c>
      <c r="C83" s="10">
        <v>200000</v>
      </c>
      <c r="D83" s="10">
        <f>PV(0.06/12,A83,0,B83-C83)</f>
        <v>133530.04439312514</v>
      </c>
      <c r="E83" s="10">
        <f>E82+C83-B83</f>
        <v>2600000</v>
      </c>
      <c r="F83" s="10">
        <f>F82+D83</f>
        <v>364935.56950192526</v>
      </c>
      <c r="H83" s="9">
        <v>81</v>
      </c>
      <c r="I83" s="10"/>
      <c r="J83" s="10">
        <v>200000</v>
      </c>
      <c r="K83" s="10">
        <f>PV(0.06/12,H83,0,I83-J83)</f>
        <v>133530.04439312514</v>
      </c>
      <c r="L83" s="10">
        <f>L82+J83-I83</f>
        <v>2650000</v>
      </c>
      <c r="M83" s="10">
        <f>M82+K83</f>
        <v>377857.80474246293</v>
      </c>
    </row>
    <row r="84" spans="1:13" ht="12.75">
      <c r="A84" s="9">
        <v>82</v>
      </c>
      <c r="C84" s="10">
        <v>200000</v>
      </c>
      <c r="D84" s="10">
        <f>PV(0.06/12,A84,0,B84-C84)</f>
        <v>132865.71581405489</v>
      </c>
      <c r="E84" s="10">
        <f>E83+C84-B84</f>
        <v>2800000</v>
      </c>
      <c r="F84" s="10">
        <f>F83+D84</f>
        <v>497801.28531598015</v>
      </c>
      <c r="H84" s="9">
        <v>82</v>
      </c>
      <c r="I84" s="10"/>
      <c r="J84" s="10">
        <v>200000</v>
      </c>
      <c r="K84" s="10">
        <f>PV(0.06/12,H84,0,I84-J84)</f>
        <v>132865.71581405489</v>
      </c>
      <c r="L84" s="10">
        <f>L83+J84-I84</f>
        <v>2850000</v>
      </c>
      <c r="M84" s="10">
        <f>M83+K84</f>
        <v>510723.5205565178</v>
      </c>
    </row>
    <row r="85" spans="1:13" ht="12.75">
      <c r="A85" s="9">
        <v>83</v>
      </c>
      <c r="C85" s="10">
        <v>200000</v>
      </c>
      <c r="D85" s="10">
        <f>PV(0.06/12,A85,0,B85-C85)</f>
        <v>132204.6923522934</v>
      </c>
      <c r="E85" s="10">
        <f>E84+C85-B85</f>
        <v>3000000</v>
      </c>
      <c r="F85" s="10">
        <f>F84+D85</f>
        <v>630005.9776682735</v>
      </c>
      <c r="H85" s="9">
        <v>83</v>
      </c>
      <c r="I85" s="10"/>
      <c r="J85" s="10">
        <v>200000</v>
      </c>
      <c r="K85" s="10">
        <f>PV(0.06/12,H85,0,I85-J85)</f>
        <v>132204.6923522934</v>
      </c>
      <c r="L85" s="10">
        <f>L84+J85-I85</f>
        <v>3050000</v>
      </c>
      <c r="M85" s="10">
        <f>M84+K85</f>
        <v>642928.2129088112</v>
      </c>
    </row>
    <row r="86" spans="1:13" ht="12.75">
      <c r="A86" s="9">
        <v>84</v>
      </c>
      <c r="C86" s="10">
        <v>200000</v>
      </c>
      <c r="D86" s="10">
        <f>PV(0.06/12,A86,0,B86-C86)</f>
        <v>131546.9575644711</v>
      </c>
      <c r="E86" s="10">
        <f>E85+C86-B86</f>
        <v>3200000</v>
      </c>
      <c r="F86" s="10">
        <f>F85+D86</f>
        <v>761552.9352327446</v>
      </c>
      <c r="H86" s="9">
        <v>84</v>
      </c>
      <c r="I86" s="10"/>
      <c r="J86" s="10">
        <v>200000</v>
      </c>
      <c r="K86" s="10">
        <f>PV(0.06/12,H86,0,I86-J86)</f>
        <v>131546.9575644711</v>
      </c>
      <c r="L86" s="10">
        <f>L85+J86-I86</f>
        <v>3250000</v>
      </c>
      <c r="M86" s="10">
        <f>M85+K86</f>
        <v>774475.1704732822</v>
      </c>
    </row>
    <row r="87" spans="1:13" ht="12.75">
      <c r="A87" s="9">
        <v>85</v>
      </c>
      <c r="C87" s="10">
        <v>200000</v>
      </c>
      <c r="D87" s="10">
        <f>PV(0.06/12,A87,0,B87-C87)</f>
        <v>130892.49508902596</v>
      </c>
      <c r="E87" s="10">
        <f>E86+C87-B87</f>
        <v>3400000</v>
      </c>
      <c r="F87" s="10">
        <f>F86+D87</f>
        <v>892445.4303217705</v>
      </c>
      <c r="H87" s="9">
        <v>85</v>
      </c>
      <c r="I87" s="10"/>
      <c r="J87" s="10">
        <v>200000</v>
      </c>
      <c r="K87" s="10">
        <f>PV(0.06/12,H87,0,I87-J87)</f>
        <v>130892.49508902596</v>
      </c>
      <c r="L87" s="10">
        <f>L86+J87-I87</f>
        <v>3450000</v>
      </c>
      <c r="M87" s="10">
        <f>M86+K87</f>
        <v>905367.6655623082</v>
      </c>
    </row>
    <row r="88" spans="1:13" ht="12.75">
      <c r="A88" s="9">
        <v>86</v>
      </c>
      <c r="C88" s="10">
        <v>200000</v>
      </c>
      <c r="D88" s="10">
        <f>PV(0.06/12,A88,0,B88-C88)</f>
        <v>130241.288645797</v>
      </c>
      <c r="E88" s="10">
        <f>E87+C88-B88</f>
        <v>3600000</v>
      </c>
      <c r="F88" s="10">
        <f>F87+D88</f>
        <v>1022686.7189675674</v>
      </c>
      <c r="H88" s="9">
        <v>86</v>
      </c>
      <c r="I88" s="10"/>
      <c r="J88" s="10">
        <v>200000</v>
      </c>
      <c r="K88" s="10">
        <f>PV(0.06/12,H88,0,I88-J88)</f>
        <v>130241.288645797</v>
      </c>
      <c r="L88" s="10">
        <f>L87+J88-I88</f>
        <v>3650000</v>
      </c>
      <c r="M88" s="10">
        <f>M87+K88</f>
        <v>1035608.9542081051</v>
      </c>
    </row>
    <row r="89" spans="1:13" ht="12.75">
      <c r="A89" s="9">
        <v>87</v>
      </c>
      <c r="C89" s="10">
        <v>200000</v>
      </c>
      <c r="D89" s="10">
        <f>PV(0.06/12,A89,0,B89-C89)</f>
        <v>129593.32203561893</v>
      </c>
      <c r="E89" s="10">
        <f>E88+C89-B89</f>
        <v>3800000</v>
      </c>
      <c r="F89" s="10">
        <f>F88+D89</f>
        <v>1152280.0410031863</v>
      </c>
      <c r="H89" s="9">
        <v>87</v>
      </c>
      <c r="I89" s="10"/>
      <c r="J89" s="10">
        <v>200000</v>
      </c>
      <c r="K89" s="10">
        <f>PV(0.06/12,H89,0,I89-J89)</f>
        <v>129593.32203561893</v>
      </c>
      <c r="L89" s="10">
        <f>L88+J89-I89</f>
        <v>3850000</v>
      </c>
      <c r="M89" s="10">
        <f>M88+K89</f>
        <v>1165202.276243724</v>
      </c>
    </row>
    <row r="90" spans="1:13" ht="12.75">
      <c r="A90" s="9">
        <v>88</v>
      </c>
      <c r="C90" s="10">
        <v>200000</v>
      </c>
      <c r="D90" s="10">
        <f>PV(0.06/12,A90,0,B90-C90)</f>
        <v>128948.57913991933</v>
      </c>
      <c r="E90" s="10">
        <f>E89+C90-B90</f>
        <v>4000000</v>
      </c>
      <c r="F90" s="10">
        <f>F89+D90</f>
        <v>1281228.6201431055</v>
      </c>
      <c r="H90" s="9">
        <v>88</v>
      </c>
      <c r="I90" s="10"/>
      <c r="J90" s="10">
        <v>200000</v>
      </c>
      <c r="K90" s="10">
        <f>PV(0.06/12,H90,0,I90-J90)</f>
        <v>128948.57913991933</v>
      </c>
      <c r="L90" s="10">
        <f>L89+J90-I90</f>
        <v>4050000</v>
      </c>
      <c r="M90" s="10">
        <f>M89+K90</f>
        <v>1294150.8553836432</v>
      </c>
    </row>
    <row r="91" spans="1:13" ht="12.75">
      <c r="A91" s="9">
        <v>89</v>
      </c>
      <c r="C91" s="10">
        <v>200000</v>
      </c>
      <c r="D91" s="10">
        <f>PV(0.06/12,A91,0,B91-C91)</f>
        <v>128307.04392031775</v>
      </c>
      <c r="E91" s="10">
        <f>E90+C91-B91</f>
        <v>4200000</v>
      </c>
      <c r="F91" s="10">
        <f>F90+D91</f>
        <v>1409535.6640634232</v>
      </c>
      <c r="H91" s="9">
        <v>89</v>
      </c>
      <c r="I91" s="10"/>
      <c r="J91" s="10">
        <v>200000</v>
      </c>
      <c r="K91" s="10">
        <f>PV(0.06/12,H91,0,I91-J91)</f>
        <v>128307.04392031775</v>
      </c>
      <c r="L91" s="10">
        <f>L90+J91-I91</f>
        <v>4250000</v>
      </c>
      <c r="M91" s="10">
        <f>M90+K91</f>
        <v>1422457.8993039608</v>
      </c>
    </row>
    <row r="92" spans="1:13" ht="12.75">
      <c r="A92" s="9">
        <v>90</v>
      </c>
      <c r="C92" s="10">
        <v>200000</v>
      </c>
      <c r="D92" s="10">
        <f>PV(0.06/12,A92,0,B92-C92)</f>
        <v>127668.70041822664</v>
      </c>
      <c r="E92" s="10">
        <f>E91+C92-B92</f>
        <v>4400000</v>
      </c>
      <c r="F92" s="10">
        <f>F91+D92</f>
        <v>1537204.3644816498</v>
      </c>
      <c r="H92" s="9">
        <v>90</v>
      </c>
      <c r="I92" s="10"/>
      <c r="J92" s="10">
        <v>200000</v>
      </c>
      <c r="K92" s="10">
        <f>PV(0.06/12,H92,0,I92-J92)</f>
        <v>127668.70041822664</v>
      </c>
      <c r="L92" s="10">
        <f>L91+J92-I92</f>
        <v>4450000</v>
      </c>
      <c r="M92" s="10">
        <f>M91+K92</f>
        <v>1550126.5997221875</v>
      </c>
    </row>
    <row r="93" spans="1:13" ht="12.75">
      <c r="A93" s="9">
        <v>91</v>
      </c>
      <c r="C93" s="10">
        <v>200000</v>
      </c>
      <c r="D93" s="10">
        <f>PV(0.06/12,A93,0,B93-C93)</f>
        <v>127033.5327544544</v>
      </c>
      <c r="E93" s="10">
        <f>E92+C93-B93</f>
        <v>4600000</v>
      </c>
      <c r="F93" s="10">
        <f>F92+D93</f>
        <v>1664237.8972361041</v>
      </c>
      <c r="H93" s="9">
        <v>91</v>
      </c>
      <c r="I93" s="10"/>
      <c r="J93" s="10">
        <v>200000</v>
      </c>
      <c r="K93" s="10">
        <f>PV(0.06/12,H93,0,I93-J93)</f>
        <v>127033.5327544544</v>
      </c>
      <c r="L93" s="10">
        <f>L92+J93-I93</f>
        <v>4650000</v>
      </c>
      <c r="M93" s="10">
        <f>M92+K93</f>
        <v>1677160.1324766418</v>
      </c>
    </row>
    <row r="94" spans="1:13" ht="12.75">
      <c r="A94" s="9">
        <v>92</v>
      </c>
      <c r="C94" s="10">
        <v>200000</v>
      </c>
      <c r="D94" s="10">
        <f>PV(0.06/12,A94,0,B94-C94)</f>
        <v>126401.52512881036</v>
      </c>
      <c r="E94" s="10">
        <f>E93+C94-B94</f>
        <v>4800000</v>
      </c>
      <c r="F94" s="10">
        <f>F93+D94</f>
        <v>1790639.4223649146</v>
      </c>
      <c r="H94" s="9">
        <v>92</v>
      </c>
      <c r="I94" s="10"/>
      <c r="J94" s="10">
        <v>200000</v>
      </c>
      <c r="K94" s="10">
        <f>PV(0.06/12,H94,0,I94-J94)</f>
        <v>126401.52512881036</v>
      </c>
      <c r="L94" s="10">
        <f>L93+J94-I94</f>
        <v>4850000</v>
      </c>
      <c r="M94" s="10">
        <f>M93+K94</f>
        <v>1803561.6576054522</v>
      </c>
    </row>
    <row r="95" spans="1:13" ht="12.75">
      <c r="A95" s="9">
        <v>93</v>
      </c>
      <c r="C95" s="10">
        <v>200000</v>
      </c>
      <c r="D95" s="10">
        <f>PV(0.06/12,A95,0,B95-C95)</f>
        <v>125772.66181971181</v>
      </c>
      <c r="E95" s="10">
        <f>E94+C95-B95</f>
        <v>5000000</v>
      </c>
      <c r="F95" s="10">
        <f>F94+D95</f>
        <v>1916412.0841846264</v>
      </c>
      <c r="H95" s="9">
        <v>93</v>
      </c>
      <c r="I95" s="10"/>
      <c r="J95" s="10">
        <v>200000</v>
      </c>
      <c r="K95" s="10">
        <f>PV(0.06/12,H95,0,I95-J95)</f>
        <v>125772.66181971181</v>
      </c>
      <c r="L95" s="10">
        <f>L94+J95-I95</f>
        <v>5050000</v>
      </c>
      <c r="M95" s="10">
        <f>M94+K95</f>
        <v>1929334.319425164</v>
      </c>
    </row>
    <row r="96" spans="1:13" ht="12.75">
      <c r="A96" s="9">
        <v>94</v>
      </c>
      <c r="C96" s="10">
        <v>200000</v>
      </c>
      <c r="D96" s="10">
        <f>PV(0.06/12,A96,0,B96-C96)</f>
        <v>125146.92718379285</v>
      </c>
      <c r="E96" s="10">
        <f>E95+C96-B96</f>
        <v>5200000</v>
      </c>
      <c r="F96" s="10">
        <f>F95+D96</f>
        <v>2041559.0113684193</v>
      </c>
      <c r="H96" s="9">
        <v>94</v>
      </c>
      <c r="I96" s="10"/>
      <c r="J96" s="10">
        <v>200000</v>
      </c>
      <c r="K96" s="10">
        <f>PV(0.06/12,H96,0,I96-J96)</f>
        <v>125146.92718379285</v>
      </c>
      <c r="L96" s="10">
        <f>L95+J96-I96</f>
        <v>5250000</v>
      </c>
      <c r="M96" s="10">
        <f>M95+K96</f>
        <v>2054481.246608957</v>
      </c>
    </row>
    <row r="97" spans="1:13" ht="12.75">
      <c r="A97" s="9">
        <v>95</v>
      </c>
      <c r="C97" s="10">
        <v>200000</v>
      </c>
      <c r="D97" s="10">
        <f>PV(0.06/12,A97,0,B97-C97)</f>
        <v>124524.30565551529</v>
      </c>
      <c r="E97" s="10">
        <f>E96+C97-B97</f>
        <v>5400000</v>
      </c>
      <c r="F97" s="10">
        <f>F96+D97</f>
        <v>2166083.317023935</v>
      </c>
      <c r="H97" s="9">
        <v>95</v>
      </c>
      <c r="I97" s="10"/>
      <c r="J97" s="10">
        <v>200000</v>
      </c>
      <c r="K97" s="10">
        <f>PV(0.06/12,H97,0,I97-J97)</f>
        <v>124524.30565551529</v>
      </c>
      <c r="L97" s="10">
        <f>L96+J97-I97</f>
        <v>5450000</v>
      </c>
      <c r="M97" s="10">
        <f>M96+K97</f>
        <v>2179005.5522644725</v>
      </c>
    </row>
    <row r="98" spans="1:13" ht="12.75">
      <c r="A98" s="9">
        <v>96</v>
      </c>
      <c r="C98" s="10">
        <v>200000</v>
      </c>
      <c r="D98" s="10">
        <f>PV(0.06/12,A98,0,B98-C98)</f>
        <v>123904.78174678139</v>
      </c>
      <c r="E98" s="10">
        <f>E97+C98-B98</f>
        <v>5600000</v>
      </c>
      <c r="F98" s="10">
        <f>F97+D98</f>
        <v>2289988.098770716</v>
      </c>
      <c r="H98" s="9">
        <v>96</v>
      </c>
      <c r="I98" s="10"/>
      <c r="J98" s="10">
        <v>200000</v>
      </c>
      <c r="K98" s="10">
        <f>PV(0.06/12,H98,0,I98-J98)</f>
        <v>123904.78174678139</v>
      </c>
      <c r="L98" s="10">
        <f>L97+J98-I98</f>
        <v>5650000</v>
      </c>
      <c r="M98" s="10">
        <f>M97+K98</f>
        <v>2302910.334011254</v>
      </c>
    </row>
    <row r="99" spans="1:13" ht="12.75">
      <c r="A99" s="9">
        <v>97</v>
      </c>
      <c r="C99" s="10">
        <v>200000</v>
      </c>
      <c r="D99" s="10">
        <f>PV(0.06/12,A99,0,B99-C99)</f>
        <v>123288.34004654868</v>
      </c>
      <c r="E99" s="10">
        <f>E98+C99-B99</f>
        <v>5800000</v>
      </c>
      <c r="F99" s="10">
        <f>F98+D99</f>
        <v>2413276.438817265</v>
      </c>
      <c r="H99" s="9">
        <v>97</v>
      </c>
      <c r="I99" s="10"/>
      <c r="J99" s="10">
        <v>200000</v>
      </c>
      <c r="K99" s="10">
        <f>PV(0.06/12,H99,0,I99-J99)</f>
        <v>123288.34004654868</v>
      </c>
      <c r="L99" s="10">
        <f>L98+J99-I99</f>
        <v>5850000</v>
      </c>
      <c r="M99" s="10">
        <f>M98+K99</f>
        <v>2426198.6740578027</v>
      </c>
    </row>
    <row r="100" spans="1:13" ht="12.75">
      <c r="A100" s="9">
        <v>98</v>
      </c>
      <c r="C100" s="10">
        <v>200000</v>
      </c>
      <c r="D100" s="10">
        <f>PV(0.06/12,A100,0,B100-C100)</f>
        <v>122674.96522044645</v>
      </c>
      <c r="E100" s="10">
        <f>E99+C100-B100</f>
        <v>6000000</v>
      </c>
      <c r="F100" s="10">
        <f>F99+D100</f>
        <v>2535951.404037711</v>
      </c>
      <c r="H100" s="9">
        <v>98</v>
      </c>
      <c r="I100" s="10"/>
      <c r="J100" s="10">
        <v>200000</v>
      </c>
      <c r="K100" s="10">
        <f>PV(0.06/12,H100,0,I100-J100)</f>
        <v>122674.96522044645</v>
      </c>
      <c r="L100" s="10">
        <f>L99+J100-I100</f>
        <v>6050000</v>
      </c>
      <c r="M100" s="10">
        <f>M99+K100</f>
        <v>2548873.639278249</v>
      </c>
    </row>
    <row r="101" spans="1:13" ht="12.75">
      <c r="A101" s="9">
        <v>99</v>
      </c>
      <c r="C101" s="10">
        <v>200000</v>
      </c>
      <c r="D101" s="10">
        <f>PV(0.06/12,A101,0,B101-C101)</f>
        <v>122064.64201039448</v>
      </c>
      <c r="E101" s="10">
        <f>E100+C101-B101</f>
        <v>6200000</v>
      </c>
      <c r="F101" s="10">
        <f>F100+D101</f>
        <v>2658016.0460481057</v>
      </c>
      <c r="H101" s="9">
        <v>99</v>
      </c>
      <c r="I101" s="10"/>
      <c r="J101" s="10">
        <v>200000</v>
      </c>
      <c r="K101" s="10">
        <f>PV(0.06/12,H101,0,I101-J101)</f>
        <v>122064.64201039448</v>
      </c>
      <c r="L101" s="10">
        <f>L100+J101-I101</f>
        <v>6250000</v>
      </c>
      <c r="M101" s="10">
        <f>M100+K101</f>
        <v>2670938.2812886434</v>
      </c>
    </row>
    <row r="102" spans="1:13" ht="12.75">
      <c r="A102" s="9">
        <v>100</v>
      </c>
      <c r="C102" s="10">
        <v>200000</v>
      </c>
      <c r="D102" s="10">
        <f>PV(0.06/12,A102,0,B102-C102)</f>
        <v>121457.35523422339</v>
      </c>
      <c r="E102" s="10">
        <f>E101+C102-B102</f>
        <v>6400000</v>
      </c>
      <c r="F102" s="10">
        <f>F101+D102</f>
        <v>2779473.401282329</v>
      </c>
      <c r="H102" s="9">
        <v>100</v>
      </c>
      <c r="I102" s="10"/>
      <c r="J102" s="10">
        <v>200000</v>
      </c>
      <c r="K102" s="10">
        <f>PV(0.06/12,H102,0,I102-J102)</f>
        <v>121457.35523422339</v>
      </c>
      <c r="L102" s="10">
        <f>L101+J102-I102</f>
        <v>6450000</v>
      </c>
      <c r="M102" s="10">
        <f>M101+K102</f>
        <v>2792395.636522867</v>
      </c>
    </row>
    <row r="103" spans="1:13" ht="12.75">
      <c r="A103" s="9">
        <v>101</v>
      </c>
      <c r="C103" s="10">
        <v>200000</v>
      </c>
      <c r="D103" s="10">
        <f>PV(0.06/12,A103,0,B103-C103)</f>
        <v>120853.08978529689</v>
      </c>
      <c r="E103" s="10">
        <f>E102+C103-B103</f>
        <v>6600000</v>
      </c>
      <c r="F103" s="10">
        <f>F102+D103</f>
        <v>2900326.491067626</v>
      </c>
      <c r="H103" s="9">
        <v>101</v>
      </c>
      <c r="I103" s="10"/>
      <c r="J103" s="10">
        <v>200000</v>
      </c>
      <c r="K103" s="10">
        <f>PV(0.06/12,H103,0,I103-J103)</f>
        <v>120853.08978529689</v>
      </c>
      <c r="L103" s="10">
        <f>L102+J103-I103</f>
        <v>6650000</v>
      </c>
      <c r="M103" s="10">
        <f>M102+K103</f>
        <v>2913248.7263081637</v>
      </c>
    </row>
    <row r="104" spans="1:13" ht="12.75">
      <c r="A104" s="9">
        <v>102</v>
      </c>
      <c r="C104" s="10">
        <v>200000</v>
      </c>
      <c r="D104" s="10">
        <f>PV(0.06/12,A104,0,B104-C104)</f>
        <v>120251.83063213625</v>
      </c>
      <c r="E104" s="10">
        <f>E103+C104-B104</f>
        <v>6800000</v>
      </c>
      <c r="F104" s="10">
        <f>F103+D104</f>
        <v>3020578.3216997623</v>
      </c>
      <c r="H104" s="9">
        <v>102</v>
      </c>
      <c r="I104" s="10"/>
      <c r="J104" s="10">
        <v>200000</v>
      </c>
      <c r="K104" s="10">
        <f>PV(0.06/12,H104,0,I104-J104)</f>
        <v>120251.83063213625</v>
      </c>
      <c r="L104" s="10">
        <f>L103+J104-I104</f>
        <v>6850000</v>
      </c>
      <c r="M104" s="10">
        <f>M103+K104</f>
        <v>3033500.5569403</v>
      </c>
    </row>
    <row r="105" spans="1:13" ht="12.75">
      <c r="A105" s="9">
        <v>103</v>
      </c>
      <c r="C105" s="10">
        <v>200000</v>
      </c>
      <c r="D105" s="10">
        <f>PV(0.06/12,A105,0,B105-C105)</f>
        <v>119653.56281804602</v>
      </c>
      <c r="E105" s="10">
        <f>E104+C105-B105</f>
        <v>7000000</v>
      </c>
      <c r="F105" s="10">
        <f>F104+D105</f>
        <v>3140231.8845178084</v>
      </c>
      <c r="H105" s="9">
        <v>103</v>
      </c>
      <c r="I105" s="10"/>
      <c r="J105" s="10">
        <v>200000</v>
      </c>
      <c r="K105" s="10">
        <f>PV(0.06/12,H105,0,I105-J105)</f>
        <v>119653.56281804602</v>
      </c>
      <c r="L105" s="10">
        <f>L104+J105-I105</f>
        <v>7050000</v>
      </c>
      <c r="M105" s="10">
        <f>M104+K105</f>
        <v>3153154.119758346</v>
      </c>
    </row>
    <row r="106" spans="1:13" ht="12.75">
      <c r="A106" s="9">
        <v>104</v>
      </c>
      <c r="C106" s="10">
        <v>200000</v>
      </c>
      <c r="D106" s="10">
        <f>PV(0.06/12,A106,0,B106-C106)</f>
        <v>119058.27146074233</v>
      </c>
      <c r="E106" s="10">
        <f>E105+C106-B106</f>
        <v>7200000</v>
      </c>
      <c r="F106" s="10">
        <f>F105+D106</f>
        <v>3259290.1559785507</v>
      </c>
      <c r="H106" s="9">
        <v>104</v>
      </c>
      <c r="I106" s="10"/>
      <c r="J106" s="10">
        <v>200000</v>
      </c>
      <c r="K106" s="10">
        <f>PV(0.06/12,H106,0,I106-J106)</f>
        <v>119058.27146074233</v>
      </c>
      <c r="L106" s="10">
        <f>L105+J106-I106</f>
        <v>7250000</v>
      </c>
      <c r="M106" s="10">
        <f>M105+K106</f>
        <v>3272212.3912190883</v>
      </c>
    </row>
    <row r="107" spans="1:13" ht="12.75">
      <c r="A107" s="9">
        <v>105</v>
      </c>
      <c r="C107" s="10">
        <v>200000</v>
      </c>
      <c r="D107" s="10">
        <f>PV(0.06/12,A107,0,B107-C107)</f>
        <v>118465.94175198242</v>
      </c>
      <c r="E107" s="10">
        <f>E106+C107-B107</f>
        <v>7400000</v>
      </c>
      <c r="F107" s="10">
        <f>F106+D107</f>
        <v>3377756.097730533</v>
      </c>
      <c r="H107" s="9">
        <v>105</v>
      </c>
      <c r="I107" s="10"/>
      <c r="J107" s="10">
        <v>200000</v>
      </c>
      <c r="K107" s="10">
        <f>PV(0.06/12,H107,0,I107-J107)</f>
        <v>118465.94175198242</v>
      </c>
      <c r="L107" s="10">
        <f>L106+J107-I107</f>
        <v>7450000</v>
      </c>
      <c r="M107" s="10">
        <f>M106+K107</f>
        <v>3390678.332971071</v>
      </c>
    </row>
    <row r="108" spans="1:13" ht="12.75">
      <c r="A108" s="9">
        <v>106</v>
      </c>
      <c r="C108" s="10">
        <v>200000</v>
      </c>
      <c r="D108" s="10">
        <f>PV(0.06/12,A108,0,B108-C108)</f>
        <v>117876.55895719647</v>
      </c>
      <c r="E108" s="10">
        <f>E107+C108-B108</f>
        <v>7600000</v>
      </c>
      <c r="F108" s="10">
        <f>F107+D108</f>
        <v>3495632.6566877295</v>
      </c>
      <c r="H108" s="9">
        <v>106</v>
      </c>
      <c r="I108" s="10"/>
      <c r="J108" s="10">
        <v>200000</v>
      </c>
      <c r="K108" s="10">
        <f>PV(0.06/12,H108,0,I108-J108)</f>
        <v>117876.55895719647</v>
      </c>
      <c r="L108" s="10">
        <f>L107+J108-I108</f>
        <v>7650000</v>
      </c>
      <c r="M108" s="10">
        <f>M107+K108</f>
        <v>3508554.891928267</v>
      </c>
    </row>
    <row r="109" spans="1:13" ht="12.75">
      <c r="A109" s="9">
        <v>107</v>
      </c>
      <c r="C109" s="10">
        <v>200000</v>
      </c>
      <c r="D109" s="10">
        <f>PV(0.06/12,A109,0,B109-C109)</f>
        <v>117290.10841512086</v>
      </c>
      <c r="E109" s="10">
        <f>E108+C109-B109</f>
        <v>7800000</v>
      </c>
      <c r="F109" s="10">
        <f>F108+D109</f>
        <v>3612922.7651028503</v>
      </c>
      <c r="H109" s="9">
        <v>107</v>
      </c>
      <c r="I109" s="10"/>
      <c r="J109" s="10">
        <v>200000</v>
      </c>
      <c r="K109" s="10">
        <f>PV(0.06/12,H109,0,I109-J109)</f>
        <v>117290.10841512086</v>
      </c>
      <c r="L109" s="10">
        <f>L108+J109-I109</f>
        <v>7850000</v>
      </c>
      <c r="M109" s="10">
        <f>M108+K109</f>
        <v>3625845.000343388</v>
      </c>
    </row>
    <row r="110" spans="1:13" ht="12.75">
      <c r="A110" s="9">
        <v>108</v>
      </c>
      <c r="C110" s="10">
        <v>200000</v>
      </c>
      <c r="D110" s="10">
        <f>PV(0.06/12,A110,0,B110-C110)</f>
        <v>116706.57553743372</v>
      </c>
      <c r="E110" s="10">
        <f>E109+C110-B110</f>
        <v>8000000</v>
      </c>
      <c r="F110" s="10">
        <f>F109+D110</f>
        <v>3729629.340640284</v>
      </c>
      <c r="H110" s="9">
        <v>108</v>
      </c>
      <c r="I110" s="10"/>
      <c r="J110" s="10">
        <v>200000</v>
      </c>
      <c r="K110" s="10">
        <f>PV(0.06/12,H110,0,I110-J110)</f>
        <v>116706.57553743372</v>
      </c>
      <c r="L110" s="10">
        <f>L109+J110-I110</f>
        <v>8050000</v>
      </c>
      <c r="M110" s="10">
        <f>M109+K110</f>
        <v>3742551.575880822</v>
      </c>
    </row>
    <row r="111" spans="1:13" ht="12.75">
      <c r="A111" s="9">
        <v>109</v>
      </c>
      <c r="C111" s="10">
        <v>200000</v>
      </c>
      <c r="D111" s="10">
        <f>PV(0.06/12,A111,0,B111-C111)</f>
        <v>116125.94580839176</v>
      </c>
      <c r="E111" s="10">
        <f>E110+C111-B111</f>
        <v>8200000</v>
      </c>
      <c r="F111" s="10">
        <f>F110+D111</f>
        <v>3845755.2864486757</v>
      </c>
      <c r="H111" s="9">
        <v>109</v>
      </c>
      <c r="I111" s="10"/>
      <c r="J111" s="10">
        <v>200000</v>
      </c>
      <c r="K111" s="10">
        <f>PV(0.06/12,H111,0,I111-J111)</f>
        <v>116125.94580839176</v>
      </c>
      <c r="L111" s="10">
        <f>L110+J111-I111</f>
        <v>8250000</v>
      </c>
      <c r="M111" s="10">
        <f>M110+K111</f>
        <v>3858677.5216892133</v>
      </c>
    </row>
    <row r="112" spans="1:13" ht="12.75">
      <c r="A112" s="9">
        <v>110</v>
      </c>
      <c r="C112" s="10">
        <v>200000</v>
      </c>
      <c r="D112" s="10">
        <f>PV(0.06/12,A112,0,B112-C112)</f>
        <v>115548.20478446943</v>
      </c>
      <c r="E112" s="10">
        <f>E111+C112-B112</f>
        <v>8400000</v>
      </c>
      <c r="F112" s="10">
        <f>F111+D112</f>
        <v>3961303.491233145</v>
      </c>
      <c r="H112" s="9">
        <v>110</v>
      </c>
      <c r="I112" s="10"/>
      <c r="J112" s="10">
        <v>200000</v>
      </c>
      <c r="K112" s="10">
        <f>PV(0.06/12,H112,0,I112-J112)</f>
        <v>115548.20478446943</v>
      </c>
      <c r="L112" s="10">
        <f>L111+J112-I112</f>
        <v>8450000</v>
      </c>
      <c r="M112" s="10">
        <f>M111+K112</f>
        <v>3974225.7264736826</v>
      </c>
    </row>
    <row r="113" spans="1:13" ht="12.75">
      <c r="A113" s="9">
        <v>111</v>
      </c>
      <c r="C113" s="10">
        <v>200000</v>
      </c>
      <c r="D113" s="10">
        <f>PV(0.06/12,A113,0,B113-C113)</f>
        <v>114973.33809399944</v>
      </c>
      <c r="E113" s="10">
        <f>E112+C113-B113</f>
        <v>8600000</v>
      </c>
      <c r="F113" s="10">
        <f>F112+D113</f>
        <v>4076276.829327144</v>
      </c>
      <c r="H113" s="9">
        <v>111</v>
      </c>
      <c r="I113" s="10"/>
      <c r="J113" s="10">
        <v>200000</v>
      </c>
      <c r="K113" s="10">
        <f>PV(0.06/12,H113,0,I113-J113)</f>
        <v>114973.33809399944</v>
      </c>
      <c r="L113" s="10">
        <f>L112+J113-I113</f>
        <v>8650000</v>
      </c>
      <c r="M113" s="10">
        <f>M112+K113</f>
        <v>4089199.064567682</v>
      </c>
    </row>
    <row r="114" spans="1:13" ht="12.75">
      <c r="A114" s="9">
        <v>112</v>
      </c>
      <c r="C114" s="10">
        <v>200000</v>
      </c>
      <c r="D114" s="10">
        <f>PV(0.06/12,A114,0,B114-C114)</f>
        <v>114401.33143681537</v>
      </c>
      <c r="E114" s="10">
        <f>E113+C114-B114</f>
        <v>8800000</v>
      </c>
      <c r="F114" s="10">
        <f>F113+D114</f>
        <v>4190678.1607639594</v>
      </c>
      <c r="H114" s="9">
        <v>112</v>
      </c>
      <c r="I114" s="10"/>
      <c r="J114" s="10">
        <v>200000</v>
      </c>
      <c r="K114" s="10">
        <f>PV(0.06/12,H114,0,I114-J114)</f>
        <v>114401.33143681537</v>
      </c>
      <c r="L114" s="10">
        <f>L113+J114-I114</f>
        <v>8850000</v>
      </c>
      <c r="M114" s="10">
        <f>M113+K114</f>
        <v>4203600.396004497</v>
      </c>
    </row>
    <row r="115" spans="1:13" ht="12.75">
      <c r="A115" s="9">
        <v>113</v>
      </c>
      <c r="C115" s="10">
        <v>200000</v>
      </c>
      <c r="D115" s="10">
        <f>PV(0.06/12,A115,0,B115-C115)</f>
        <v>113832.1705838959</v>
      </c>
      <c r="E115" s="10">
        <f>E114+C115-B115</f>
        <v>9000000</v>
      </c>
      <c r="F115" s="10">
        <f>F114+D115</f>
        <v>4304510.331347856</v>
      </c>
      <c r="H115" s="9">
        <v>113</v>
      </c>
      <c r="I115" s="10"/>
      <c r="J115" s="10">
        <v>200000</v>
      </c>
      <c r="K115" s="10">
        <f>PV(0.06/12,H115,0,I115-J115)</f>
        <v>113832.1705838959</v>
      </c>
      <c r="L115" s="10">
        <f>L114+J115-I115</f>
        <v>9050000</v>
      </c>
      <c r="M115" s="10">
        <f>M114+K115</f>
        <v>4317432.566588393</v>
      </c>
    </row>
    <row r="116" spans="1:13" ht="12.75">
      <c r="A116" s="9">
        <v>114</v>
      </c>
      <c r="C116" s="10">
        <v>200000</v>
      </c>
      <c r="D116" s="10">
        <f>PV(0.06/12,A116,0,B116-C116)</f>
        <v>113265.84137701086</v>
      </c>
      <c r="E116" s="10">
        <f>E115+C116-B116</f>
        <v>9200000</v>
      </c>
      <c r="F116" s="10">
        <f>F115+D116</f>
        <v>4417776.172724866</v>
      </c>
      <c r="H116" s="9">
        <v>114</v>
      </c>
      <c r="I116" s="10"/>
      <c r="J116" s="10">
        <v>200000</v>
      </c>
      <c r="K116" s="10">
        <f>PV(0.06/12,H116,0,I116-J116)</f>
        <v>113265.84137701086</v>
      </c>
      <c r="L116" s="10">
        <f>L115+J116-I116</f>
        <v>9250000</v>
      </c>
      <c r="M116" s="10">
        <f>M115+K116</f>
        <v>4430698.407965404</v>
      </c>
    </row>
    <row r="117" spans="1:13" ht="12.75">
      <c r="A117" s="9">
        <v>115</v>
      </c>
      <c r="C117" s="10">
        <v>200000</v>
      </c>
      <c r="D117" s="10">
        <f>PV(0.06/12,A117,0,B117-C117)</f>
        <v>112702.32972836902</v>
      </c>
      <c r="E117" s="10">
        <f>E116+C117-B117</f>
        <v>9400000</v>
      </c>
      <c r="F117" s="10">
        <f>F116+D117</f>
        <v>4530478.502453235</v>
      </c>
      <c r="H117" s="9">
        <v>115</v>
      </c>
      <c r="I117" s="10"/>
      <c r="J117" s="10">
        <v>200000</v>
      </c>
      <c r="K117" s="10">
        <f>PV(0.06/12,H117,0,I117-J117)</f>
        <v>112702.32972836902</v>
      </c>
      <c r="L117" s="10">
        <f>L116+J117-I117</f>
        <v>9450000</v>
      </c>
      <c r="M117" s="10">
        <f>M116+K117</f>
        <v>4543400.737693773</v>
      </c>
    </row>
    <row r="118" spans="1:13" ht="12.75">
      <c r="A118" s="9">
        <v>116</v>
      </c>
      <c r="C118" s="10">
        <v>200000</v>
      </c>
      <c r="D118" s="10">
        <f>PV(0.06/12,A118,0,B118-C118)</f>
        <v>112141.6216202677</v>
      </c>
      <c r="E118" s="10">
        <f>E117+C118-B118</f>
        <v>9600000</v>
      </c>
      <c r="F118" s="10">
        <f>F117+D118</f>
        <v>4642620.124073503</v>
      </c>
      <c r="H118" s="9">
        <v>116</v>
      </c>
      <c r="I118" s="10"/>
      <c r="J118" s="10">
        <v>200000</v>
      </c>
      <c r="K118" s="10">
        <f>PV(0.06/12,H118,0,I118-J118)</f>
        <v>112141.6216202677</v>
      </c>
      <c r="L118" s="10">
        <f>L117+J118-I118</f>
        <v>9650000</v>
      </c>
      <c r="M118" s="10">
        <f>M117+K118</f>
        <v>4655542.35931404</v>
      </c>
    </row>
    <row r="119" spans="1:13" ht="12.75">
      <c r="A119" s="9">
        <v>117</v>
      </c>
      <c r="C119" s="10">
        <v>200000</v>
      </c>
      <c r="D119" s="10">
        <f>PV(0.06/12,A119,0,B119-C119)</f>
        <v>111583.703104744</v>
      </c>
      <c r="E119" s="10">
        <f>E118+C119-B119</f>
        <v>9800000</v>
      </c>
      <c r="F119" s="10">
        <f>F118+D119</f>
        <v>4754203.827178246</v>
      </c>
      <c r="H119" s="9">
        <v>117</v>
      </c>
      <c r="I119" s="10"/>
      <c r="J119" s="10">
        <v>200000</v>
      </c>
      <c r="K119" s="10">
        <f>PV(0.06/12,H119,0,I119-J119)</f>
        <v>111583.703104744</v>
      </c>
      <c r="L119" s="10">
        <f>L118+J119-I119</f>
        <v>9850000</v>
      </c>
      <c r="M119" s="10">
        <f>M118+K119</f>
        <v>4767126.062418784</v>
      </c>
    </row>
    <row r="120" spans="1:13" ht="12.75">
      <c r="A120" s="9">
        <v>118</v>
      </c>
      <c r="C120" s="10">
        <v>200000</v>
      </c>
      <c r="D120" s="10">
        <f>PV(0.06/12,A120,0,B120-C120)</f>
        <v>111028.56030322787</v>
      </c>
      <c r="E120" s="10">
        <f>E119+C120-B120</f>
        <v>10000000</v>
      </c>
      <c r="F120" s="10">
        <f>F119+D120</f>
        <v>4865232.387481474</v>
      </c>
      <c r="H120" s="9">
        <v>118</v>
      </c>
      <c r="I120" s="10"/>
      <c r="J120" s="10">
        <v>200000</v>
      </c>
      <c r="K120" s="10">
        <f>PV(0.06/12,H120,0,I120-J120)</f>
        <v>111028.56030322787</v>
      </c>
      <c r="L120" s="10">
        <f>L119+J120-I120</f>
        <v>10050000</v>
      </c>
      <c r="M120" s="10">
        <f>M119+K120</f>
        <v>4878154.622722012</v>
      </c>
    </row>
    <row r="121" spans="1:13" ht="12.75">
      <c r="A121" s="9">
        <v>119</v>
      </c>
      <c r="C121" s="10">
        <v>200000</v>
      </c>
      <c r="D121" s="10">
        <f>PV(0.06/12,A121,0,B121-C121)</f>
        <v>110476.1794061969</v>
      </c>
      <c r="E121" s="10">
        <f>E120+C121-B121</f>
        <v>10200000</v>
      </c>
      <c r="F121" s="10">
        <f>F120+D121</f>
        <v>4975708.566887671</v>
      </c>
      <c r="H121" s="9">
        <v>119</v>
      </c>
      <c r="I121" s="10"/>
      <c r="J121" s="10">
        <v>200000</v>
      </c>
      <c r="K121" s="10">
        <f>PV(0.06/12,H121,0,I121-J121)</f>
        <v>110476.1794061969</v>
      </c>
      <c r="L121" s="10">
        <f>L120+J121-I121</f>
        <v>10250000</v>
      </c>
      <c r="M121" s="10">
        <f>M120+K121</f>
        <v>4988630.802128209</v>
      </c>
    </row>
    <row r="122" spans="1:13" ht="12.75">
      <c r="A122" s="9">
        <v>120</v>
      </c>
      <c r="C122" s="10">
        <v>200000</v>
      </c>
      <c r="D122" s="10">
        <f>PV(0.06/12,A122,0,B122-C122)</f>
        <v>109926.54667283274</v>
      </c>
      <c r="E122" s="10">
        <f>E121+C122-B122</f>
        <v>10400000</v>
      </c>
      <c r="F122" s="10">
        <f>F121+D122</f>
        <v>5085635.113560504</v>
      </c>
      <c r="H122" s="9">
        <v>120</v>
      </c>
      <c r="I122" s="10"/>
      <c r="J122" s="10">
        <v>200000</v>
      </c>
      <c r="K122" s="10">
        <f>PV(0.06/12,H122,0,I122-J122)</f>
        <v>109926.54667283274</v>
      </c>
      <c r="L122" s="10">
        <f>L121+J122-I122</f>
        <v>10450000</v>
      </c>
      <c r="M122" s="10">
        <f>M121+K122</f>
        <v>5098557.348801042</v>
      </c>
    </row>
  </sheetData>
  <printOptions/>
  <pageMargins left="0.7875" right="0.7875" top="1.025" bottom="1.025" header="0.7875" footer="0.7875"/>
  <pageSetup horizontalDpi="300" verticalDpi="300" orientation="portrait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121"/>
  <sheetViews>
    <sheetView workbookViewId="0" topLeftCell="A1">
      <selection activeCell="A1" sqref="A1"/>
    </sheetView>
  </sheetViews>
  <sheetFormatPr defaultColWidth="12.57421875" defaultRowHeight="12.75"/>
  <cols>
    <col min="1" max="1" width="7.140625" style="0" customWidth="1"/>
    <col min="2" max="4" width="17.00390625" style="0" customWidth="1"/>
    <col min="5" max="16384" width="11.7109375" style="0" customWidth="1"/>
  </cols>
  <sheetData>
    <row r="1" spans="1:4" s="15" customFormat="1" ht="24.75">
      <c r="A1" s="15" t="str">
        <f>'Construction Proj'!A2</f>
        <v>Month</v>
      </c>
      <c r="B1" s="15" t="str">
        <f>'Construction Proj'!D2</f>
        <v>PV of Monthly Cost/Income</v>
      </c>
      <c r="C1" s="15" t="str">
        <f>'Construction Proj'!E2</f>
        <v>Cumulative Cash</v>
      </c>
      <c r="D1" s="15" t="str">
        <f>'Construction Proj'!F2</f>
        <v>Cumulative PV</v>
      </c>
    </row>
    <row r="2" spans="1:4" ht="12.75">
      <c r="A2" s="16">
        <f>'Construction Proj'!A3</f>
        <v>1</v>
      </c>
      <c r="B2" s="17">
        <f>'Construction Proj'!D3</f>
        <v>-4975.124378109454</v>
      </c>
      <c r="C2" s="17">
        <f>'Construction Proj'!E3</f>
        <v>-5000</v>
      </c>
      <c r="D2" s="17">
        <f>'Construction Proj'!F3</f>
        <v>-4975.124378109454</v>
      </c>
    </row>
    <row r="3" spans="1:4" ht="12.75">
      <c r="A3" s="16">
        <f>'Construction Proj'!A4</f>
        <v>2</v>
      </c>
      <c r="B3" s="17">
        <f>'Construction Proj'!D4</f>
        <v>-9900.745031063589</v>
      </c>
      <c r="C3" s="17">
        <f>'Construction Proj'!E4</f>
        <v>-15000</v>
      </c>
      <c r="D3" s="17">
        <f>'Construction Proj'!F4</f>
        <v>-14875.869409173043</v>
      </c>
    </row>
    <row r="4" spans="1:4" ht="12.75">
      <c r="A4" s="16">
        <f>'Construction Proj'!A5</f>
        <v>3</v>
      </c>
      <c r="B4" s="17">
        <f>'Construction Proj'!D5</f>
        <v>-14777.231389647151</v>
      </c>
      <c r="C4" s="17">
        <f>'Construction Proj'!E5</f>
        <v>-30000</v>
      </c>
      <c r="D4" s="17">
        <f>'Construction Proj'!F5</f>
        <v>-29653.100798820196</v>
      </c>
    </row>
    <row r="5" spans="1:4" ht="12.75">
      <c r="A5" s="16">
        <f>'Construction Proj'!A6</f>
        <v>4</v>
      </c>
      <c r="B5" s="17">
        <f>'Construction Proj'!D6</f>
        <v>-73518.56412759777</v>
      </c>
      <c r="C5" s="17">
        <f>'Construction Proj'!E6</f>
        <v>-105000</v>
      </c>
      <c r="D5" s="17">
        <f>'Construction Proj'!F6</f>
        <v>-103171.66492641796</v>
      </c>
    </row>
    <row r="6" spans="1:4" ht="12.75">
      <c r="A6" s="16">
        <f>'Construction Proj'!A7</f>
        <v>5</v>
      </c>
      <c r="B6" s="17">
        <f>'Construction Proj'!D7</f>
        <v>-780296.5346876049</v>
      </c>
      <c r="C6" s="17">
        <f>'Construction Proj'!E7</f>
        <v>-905000</v>
      </c>
      <c r="D6" s="17">
        <f>'Construction Proj'!F7</f>
        <v>-883468.1996140229</v>
      </c>
    </row>
    <row r="7" spans="1:4" ht="12.75">
      <c r="A7" s="16">
        <f>'Construction Proj'!A8</f>
        <v>6</v>
      </c>
      <c r="B7" s="17">
        <f>'Construction Proj'!D8</f>
        <v>-485259.038984829</v>
      </c>
      <c r="C7" s="17">
        <f>'Construction Proj'!E8</f>
        <v>-1405000</v>
      </c>
      <c r="D7" s="17">
        <f>'Construction Proj'!F8</f>
        <v>-1368727.238598852</v>
      </c>
    </row>
    <row r="8" spans="1:4" ht="12.75">
      <c r="A8" s="16">
        <f>'Construction Proj'!A9</f>
        <v>7</v>
      </c>
      <c r="B8" s="17">
        <f>'Construction Proj'!D9</f>
        <v>-618041.3630851554</v>
      </c>
      <c r="C8" s="17">
        <f>'Construction Proj'!E9</f>
        <v>-2045000</v>
      </c>
      <c r="D8" s="17">
        <f>'Construction Proj'!F9</f>
        <v>-1986768.6016840073</v>
      </c>
    </row>
    <row r="9" spans="1:4" ht="12.75">
      <c r="A9" s="16">
        <f>'Construction Proj'!A10</f>
        <v>8</v>
      </c>
      <c r="B9" s="17">
        <f>'Construction Proj'!D10</f>
        <v>-720663.9028511607</v>
      </c>
      <c r="C9" s="17">
        <f>'Construction Proj'!E10</f>
        <v>-2795000</v>
      </c>
      <c r="D9" s="17">
        <f>'Construction Proj'!F10</f>
        <v>-2707432.504535168</v>
      </c>
    </row>
    <row r="10" spans="1:4" ht="12.75">
      <c r="A10" s="16">
        <f>'Construction Proj'!A11</f>
        <v>9</v>
      </c>
      <c r="B10" s="17">
        <f>'Construction Proj'!D11</f>
        <v>-908299.4463795725</v>
      </c>
      <c r="C10" s="17">
        <f>'Construction Proj'!E11</f>
        <v>-3745000</v>
      </c>
      <c r="D10" s="17">
        <f>'Construction Proj'!F11</f>
        <v>-3615731.9509147406</v>
      </c>
    </row>
    <row r="11" spans="1:4" ht="12.75">
      <c r="A11" s="16">
        <f>'Construction Proj'!A12</f>
        <v>10</v>
      </c>
      <c r="B11" s="17">
        <f>'Construction Proj'!D12</f>
        <v>-951347.9406960697</v>
      </c>
      <c r="C11" s="17">
        <f>'Construction Proj'!E12</f>
        <v>-4745000</v>
      </c>
      <c r="D11" s="17">
        <f>'Construction Proj'!F12</f>
        <v>-4567079.8916108105</v>
      </c>
    </row>
    <row r="12" spans="1:4" ht="12.75">
      <c r="A12" s="16">
        <f>'Construction Proj'!A13</f>
        <v>11</v>
      </c>
      <c r="B12" s="17">
        <f>'Construction Proj'!D13</f>
        <v>-1183268.5829553108</v>
      </c>
      <c r="C12" s="17">
        <f>'Construction Proj'!E13</f>
        <v>-5995000</v>
      </c>
      <c r="D12" s="17">
        <f>'Construction Proj'!F13</f>
        <v>-5750348.474566122</v>
      </c>
    </row>
    <row r="13" spans="1:4" ht="12.75">
      <c r="A13" s="16">
        <f>'Construction Proj'!A14</f>
        <v>12</v>
      </c>
      <c r="B13" s="17">
        <f>'Construction Proj'!D14</f>
        <v>-1177381.674582399</v>
      </c>
      <c r="C13" s="17">
        <f>'Construction Proj'!E14</f>
        <v>-7245000</v>
      </c>
      <c r="D13" s="17">
        <f>'Construction Proj'!F14</f>
        <v>-6927730.14914852</v>
      </c>
    </row>
    <row r="14" spans="1:4" ht="12.75">
      <c r="A14" s="16">
        <f>'Construction Proj'!A15</f>
        <v>13</v>
      </c>
      <c r="B14" s="17">
        <f>'Construction Proj'!D15</f>
        <v>-937219.243448676</v>
      </c>
      <c r="C14" s="17">
        <f>'Construction Proj'!E15</f>
        <v>-8245000</v>
      </c>
      <c r="D14" s="17">
        <f>'Construction Proj'!F15</f>
        <v>-7864949.392597196</v>
      </c>
    </row>
    <row r="15" spans="1:4" ht="12.75">
      <c r="A15" s="16">
        <f>'Construction Proj'!A16</f>
        <v>14</v>
      </c>
      <c r="B15" s="17">
        <f>'Construction Proj'!D16</f>
        <v>-704080.1281629357</v>
      </c>
      <c r="C15" s="17">
        <f>'Construction Proj'!E16</f>
        <v>-9000000</v>
      </c>
      <c r="D15" s="17">
        <f>'Construction Proj'!F16</f>
        <v>-8569029.520760132</v>
      </c>
    </row>
    <row r="16" spans="1:4" ht="12.75">
      <c r="A16" s="16">
        <f>'Construction Proj'!A17</f>
        <v>15</v>
      </c>
      <c r="B16" s="17">
        <f>'Construction Proj'!D17</f>
        <v>-519633.45098513266</v>
      </c>
      <c r="C16" s="17">
        <f>'Construction Proj'!E17</f>
        <v>-9560000</v>
      </c>
      <c r="D16" s="17">
        <f>'Construction Proj'!F17</f>
        <v>-9088662.971745264</v>
      </c>
    </row>
    <row r="17" spans="1:4" ht="12.75">
      <c r="A17" s="16">
        <f>'Construction Proj'!A18</f>
        <v>16</v>
      </c>
      <c r="B17" s="17">
        <f>'Construction Proj'!D18</f>
        <v>-332388.134958507</v>
      </c>
      <c r="C17" s="17">
        <f>'Construction Proj'!E18</f>
        <v>-9920000</v>
      </c>
      <c r="D17" s="17">
        <f>'Construction Proj'!F18</f>
        <v>-9421051.106703771</v>
      </c>
    </row>
    <row r="18" spans="1:4" ht="12.75">
      <c r="A18" s="16">
        <f>'Construction Proj'!A19</f>
        <v>17</v>
      </c>
      <c r="B18" s="17">
        <f>'Construction Proj'!D19</f>
        <v>-64309.47884769347</v>
      </c>
      <c r="C18" s="17">
        <f>'Construction Proj'!E19</f>
        <v>-9990000</v>
      </c>
      <c r="D18" s="17">
        <f>'Construction Proj'!F19</f>
        <v>-9485360.585551465</v>
      </c>
    </row>
    <row r="19" spans="1:4" ht="12.75">
      <c r="A19" s="16">
        <f>'Construction Proj'!A20</f>
        <v>18</v>
      </c>
      <c r="B19" s="17">
        <f>'Construction Proj'!D20</f>
        <v>-9141.361598819258</v>
      </c>
      <c r="C19" s="17">
        <f>'Construction Proj'!E20</f>
        <v>-10000000</v>
      </c>
      <c r="D19" s="17">
        <f>'Construction Proj'!F20</f>
        <v>-9494501.947150284</v>
      </c>
    </row>
    <row r="20" spans="1:4" ht="12.75">
      <c r="A20" s="16">
        <f>'Construction Proj'!A21</f>
        <v>19</v>
      </c>
      <c r="B20" s="17">
        <f>'Construction Proj'!D21</f>
        <v>181917.6437575972</v>
      </c>
      <c r="C20" s="17">
        <f>'Construction Proj'!E21</f>
        <v>-9800000</v>
      </c>
      <c r="D20" s="17">
        <f>'Construction Proj'!F21</f>
        <v>-9312584.303392688</v>
      </c>
    </row>
    <row r="21" spans="1:4" ht="12.75">
      <c r="A21" s="16">
        <f>'Construction Proj'!A22</f>
        <v>20</v>
      </c>
      <c r="B21" s="17">
        <f>'Construction Proj'!D22</f>
        <v>181012.58085333055</v>
      </c>
      <c r="C21" s="17">
        <f>'Construction Proj'!E22</f>
        <v>-9600000</v>
      </c>
      <c r="D21" s="17">
        <f>'Construction Proj'!F22</f>
        <v>-9131571.722539358</v>
      </c>
    </row>
    <row r="22" spans="1:4" ht="12.75">
      <c r="A22" s="16">
        <f>'Construction Proj'!A23</f>
        <v>21</v>
      </c>
      <c r="B22" s="17">
        <f>'Construction Proj'!D23</f>
        <v>180112.02074958265</v>
      </c>
      <c r="C22" s="17">
        <f>'Construction Proj'!E23</f>
        <v>-9400000</v>
      </c>
      <c r="D22" s="17">
        <f>'Construction Proj'!F23</f>
        <v>-8951459.701789776</v>
      </c>
    </row>
    <row r="23" spans="1:4" ht="12.75">
      <c r="A23" s="16">
        <f>'Construction Proj'!A24</f>
        <v>22</v>
      </c>
      <c r="B23" s="17">
        <f>'Construction Proj'!D24</f>
        <v>179215.94104436086</v>
      </c>
      <c r="C23" s="17">
        <f>'Construction Proj'!E24</f>
        <v>-9200000</v>
      </c>
      <c r="D23" s="17">
        <f>'Construction Proj'!F24</f>
        <v>-8772243.760745415</v>
      </c>
    </row>
    <row r="24" spans="1:4" ht="12.75">
      <c r="A24" s="16">
        <f>'Construction Proj'!A25</f>
        <v>23</v>
      </c>
      <c r="B24" s="17">
        <f>'Construction Proj'!D25</f>
        <v>178324.31944712525</v>
      </c>
      <c r="C24" s="17">
        <f>'Construction Proj'!E25</f>
        <v>-9000000</v>
      </c>
      <c r="D24" s="17">
        <f>'Construction Proj'!F25</f>
        <v>-8593919.441298291</v>
      </c>
    </row>
    <row r="25" spans="1:4" ht="12.75">
      <c r="A25" s="16">
        <f>'Construction Proj'!A26</f>
        <v>24</v>
      </c>
      <c r="B25" s="17">
        <f>'Construction Proj'!D26</f>
        <v>177437.1337782341</v>
      </c>
      <c r="C25" s="17">
        <f>'Construction Proj'!E26</f>
        <v>-8800000</v>
      </c>
      <c r="D25" s="17">
        <f>'Construction Proj'!F26</f>
        <v>-8416482.307520056</v>
      </c>
    </row>
    <row r="26" spans="1:4" ht="12.75">
      <c r="A26" s="16">
        <f>'Construction Proj'!A27</f>
        <v>25</v>
      </c>
      <c r="B26" s="17">
        <f>'Construction Proj'!D27</f>
        <v>176554.36196839216</v>
      </c>
      <c r="C26" s="17">
        <f>'Construction Proj'!E27</f>
        <v>-8600000</v>
      </c>
      <c r="D26" s="17">
        <f>'Construction Proj'!F27</f>
        <v>-8239927.945551664</v>
      </c>
    </row>
    <row r="27" spans="1:4" ht="12.75">
      <c r="A27" s="16">
        <f>'Construction Proj'!A28</f>
        <v>26</v>
      </c>
      <c r="B27" s="17">
        <f>'Construction Proj'!D28</f>
        <v>175675.98205810165</v>
      </c>
      <c r="C27" s="17">
        <f>'Construction Proj'!E28</f>
        <v>-8400000</v>
      </c>
      <c r="D27" s="17">
        <f>'Construction Proj'!F28</f>
        <v>-8064251.963493562</v>
      </c>
    </row>
    <row r="28" spans="1:4" ht="12.75">
      <c r="A28" s="16">
        <f>'Construction Proj'!A29</f>
        <v>27</v>
      </c>
      <c r="B28" s="17">
        <f>'Construction Proj'!D29</f>
        <v>174801.97219711612</v>
      </c>
      <c r="C28" s="17">
        <f>'Construction Proj'!E29</f>
        <v>-8200000</v>
      </c>
      <c r="D28" s="17">
        <f>'Construction Proj'!F29</f>
        <v>-7889449.991296446</v>
      </c>
    </row>
    <row r="29" spans="1:4" ht="12.75">
      <c r="A29" s="16">
        <f>'Construction Proj'!A30</f>
        <v>28</v>
      </c>
      <c r="B29" s="17">
        <f>'Construction Proj'!D30</f>
        <v>173932.31064389664</v>
      </c>
      <c r="C29" s="17">
        <f>'Construction Proj'!E30</f>
        <v>-8000000</v>
      </c>
      <c r="D29" s="17">
        <f>'Construction Proj'!F30</f>
        <v>-7715517.6806525495</v>
      </c>
    </row>
    <row r="30" spans="1:4" ht="12.75">
      <c r="A30" s="16">
        <f>'Construction Proj'!A31</f>
        <v>29</v>
      </c>
      <c r="B30" s="17">
        <f>'Construction Proj'!D31</f>
        <v>173066.9757650713</v>
      </c>
      <c r="C30" s="17">
        <f>'Construction Proj'!E31</f>
        <v>-7800000</v>
      </c>
      <c r="D30" s="17">
        <f>'Construction Proj'!F31</f>
        <v>-7542450.704887479</v>
      </c>
    </row>
    <row r="31" spans="1:4" ht="12.75">
      <c r="A31" s="16">
        <f>'Construction Proj'!A32</f>
        <v>30</v>
      </c>
      <c r="B31" s="17">
        <f>'Construction Proj'!D32</f>
        <v>172205.94603489686</v>
      </c>
      <c r="C31" s="17">
        <f>'Construction Proj'!E32</f>
        <v>-7600000</v>
      </c>
      <c r="D31" s="17">
        <f>'Construction Proj'!F32</f>
        <v>-7370244.7588525815</v>
      </c>
    </row>
    <row r="32" spans="1:4" ht="12.75">
      <c r="A32" s="16">
        <f>'Construction Proj'!A33</f>
        <v>31</v>
      </c>
      <c r="B32" s="17">
        <f>'Construction Proj'!D33</f>
        <v>171349.20003472324</v>
      </c>
      <c r="C32" s="17">
        <f>'Construction Proj'!E33</f>
        <v>-7400000</v>
      </c>
      <c r="D32" s="17">
        <f>'Construction Proj'!F33</f>
        <v>-7198895.558817858</v>
      </c>
    </row>
    <row r="33" spans="1:4" ht="12.75">
      <c r="A33" s="16">
        <f>'Construction Proj'!A34</f>
        <v>32</v>
      </c>
      <c r="B33" s="17">
        <f>'Construction Proj'!D34</f>
        <v>170496.71645246097</v>
      </c>
      <c r="C33" s="17">
        <f>'Construction Proj'!E34</f>
        <v>-7200000</v>
      </c>
      <c r="D33" s="17">
        <f>'Construction Proj'!F34</f>
        <v>-7028398.842365397</v>
      </c>
    </row>
    <row r="34" spans="1:4" ht="12.75">
      <c r="A34" s="16">
        <f>'Construction Proj'!A35</f>
        <v>33</v>
      </c>
      <c r="B34" s="17">
        <f>'Construction Proj'!D35</f>
        <v>169648.47408205073</v>
      </c>
      <c r="C34" s="17">
        <f>'Construction Proj'!E35</f>
        <v>-7000000</v>
      </c>
      <c r="D34" s="17">
        <f>'Construction Proj'!F35</f>
        <v>-6858750.368283346</v>
      </c>
    </row>
    <row r="35" spans="1:4" ht="12.75">
      <c r="A35" s="16">
        <f>'Construction Proj'!A36</f>
        <v>34</v>
      </c>
      <c r="B35" s="17">
        <f>'Construction Proj'!D36</f>
        <v>168804.45182293607</v>
      </c>
      <c r="C35" s="17">
        <f>'Construction Proj'!E36</f>
        <v>-6800000</v>
      </c>
      <c r="D35" s="17">
        <f>'Construction Proj'!F36</f>
        <v>-6689945.91646041</v>
      </c>
    </row>
    <row r="36" spans="1:4" ht="12.75">
      <c r="A36" s="16">
        <f>'Construction Proj'!A37</f>
        <v>35</v>
      </c>
      <c r="B36" s="17">
        <f>'Construction Proj'!D37</f>
        <v>167964.62867953838</v>
      </c>
      <c r="C36" s="17">
        <f>'Construction Proj'!E37</f>
        <v>-6600000</v>
      </c>
      <c r="D36" s="17">
        <f>'Construction Proj'!F37</f>
        <v>-6521981.287780872</v>
      </c>
    </row>
    <row r="37" spans="1:4" ht="12.75">
      <c r="A37" s="16">
        <f>'Construction Proj'!A38</f>
        <v>36</v>
      </c>
      <c r="B37" s="17">
        <f>'Construction Proj'!D38</f>
        <v>167128.98376073473</v>
      </c>
      <c r="C37" s="17">
        <f>'Construction Proj'!E38</f>
        <v>-6400000</v>
      </c>
      <c r="D37" s="17">
        <f>'Construction Proj'!F38</f>
        <v>-6354852.304020137</v>
      </c>
    </row>
    <row r="38" spans="1:4" ht="12.75">
      <c r="A38" s="16">
        <f>'Construction Proj'!A39</f>
        <v>37</v>
      </c>
      <c r="B38" s="17">
        <f>'Construction Proj'!D39</f>
        <v>166297.49627933805</v>
      </c>
      <c r="C38" s="17">
        <f>'Construction Proj'!E39</f>
        <v>-6200000</v>
      </c>
      <c r="D38" s="17">
        <f>'Construction Proj'!F39</f>
        <v>-6188554.807740798</v>
      </c>
    </row>
    <row r="39" spans="1:4" ht="12.75">
      <c r="A39" s="16">
        <f>'Construction Proj'!A40</f>
        <v>38</v>
      </c>
      <c r="B39" s="17">
        <f>'Construction Proj'!D40</f>
        <v>165470.14555158018</v>
      </c>
      <c r="C39" s="17">
        <f>'Construction Proj'!E40</f>
        <v>-6000000</v>
      </c>
      <c r="D39" s="17">
        <f>'Construction Proj'!F40</f>
        <v>-6023084.662189218</v>
      </c>
    </row>
    <row r="40" spans="1:4" ht="12.75">
      <c r="A40" s="16">
        <f>'Construction Proj'!A41</f>
        <v>39</v>
      </c>
      <c r="B40" s="17">
        <f>'Construction Proj'!D41</f>
        <v>164646.9109965972</v>
      </c>
      <c r="C40" s="17">
        <f>'Construction Proj'!E41</f>
        <v>-5800000</v>
      </c>
      <c r="D40" s="17">
        <f>'Construction Proj'!F41</f>
        <v>-5858437.751192621</v>
      </c>
    </row>
    <row r="41" spans="1:4" ht="12.75">
      <c r="A41" s="16">
        <f>'Construction Proj'!A42</f>
        <v>40</v>
      </c>
      <c r="B41" s="17">
        <f>'Construction Proj'!D42</f>
        <v>163827.77213591765</v>
      </c>
      <c r="C41" s="17">
        <f>'Construction Proj'!E42</f>
        <v>-5600000</v>
      </c>
      <c r="D41" s="17">
        <f>'Construction Proj'!F42</f>
        <v>-5694609.979056703</v>
      </c>
    </row>
    <row r="42" spans="1:4" ht="12.75">
      <c r="A42" s="16">
        <f>'Construction Proj'!A43</f>
        <v>41</v>
      </c>
      <c r="B42" s="17">
        <f>'Construction Proj'!D43</f>
        <v>163012.7085929529</v>
      </c>
      <c r="C42" s="17">
        <f>'Construction Proj'!E43</f>
        <v>-5400000</v>
      </c>
      <c r="D42" s="17">
        <f>'Construction Proj'!F43</f>
        <v>-5531597.27046375</v>
      </c>
    </row>
    <row r="43" spans="1:4" ht="12.75">
      <c r="A43" s="16">
        <f>'Construction Proj'!A44</f>
        <v>42</v>
      </c>
      <c r="B43" s="17">
        <f>'Construction Proj'!D44</f>
        <v>162201.70009249047</v>
      </c>
      <c r="C43" s="17">
        <f>'Construction Proj'!E44</f>
        <v>-5200000</v>
      </c>
      <c r="D43" s="17">
        <f>'Construction Proj'!F44</f>
        <v>-5369395.570371259</v>
      </c>
    </row>
    <row r="44" spans="1:4" ht="12.75">
      <c r="A44" s="16">
        <f>'Construction Proj'!A45</f>
        <v>43</v>
      </c>
      <c r="B44" s="17">
        <f>'Construction Proj'!D45</f>
        <v>161394.72646018953</v>
      </c>
      <c r="C44" s="17">
        <f>'Construction Proj'!E45</f>
        <v>-5000000</v>
      </c>
      <c r="D44" s="17">
        <f>'Construction Proj'!F45</f>
        <v>-5208000.843911069</v>
      </c>
    </row>
    <row r="45" spans="1:4" ht="12.75">
      <c r="A45" s="16">
        <f>'Construction Proj'!A46</f>
        <v>44</v>
      </c>
      <c r="B45" s="17">
        <f>'Construction Proj'!D46</f>
        <v>160591.76762207915</v>
      </c>
      <c r="C45" s="17">
        <f>'Construction Proj'!E46</f>
        <v>-4800000</v>
      </c>
      <c r="D45" s="17">
        <f>'Construction Proj'!F46</f>
        <v>-5047409.076288991</v>
      </c>
    </row>
    <row r="46" spans="1:4" ht="12.75">
      <c r="A46" s="16">
        <f>'Construction Proj'!A47</f>
        <v>45</v>
      </c>
      <c r="B46" s="17">
        <f>'Construction Proj'!D47</f>
        <v>159792.80360405886</v>
      </c>
      <c r="C46" s="17">
        <f>'Construction Proj'!E47</f>
        <v>-4600000</v>
      </c>
      <c r="D46" s="17">
        <f>'Construction Proj'!F47</f>
        <v>-4887616.272684932</v>
      </c>
    </row>
    <row r="47" spans="1:4" ht="12.75">
      <c r="A47" s="16">
        <f>'Construction Proj'!A48</f>
        <v>46</v>
      </c>
      <c r="B47" s="17">
        <f>'Construction Proj'!D48</f>
        <v>158997.81453140188</v>
      </c>
      <c r="C47" s="17">
        <f>'Construction Proj'!E48</f>
        <v>-4400000</v>
      </c>
      <c r="D47" s="17">
        <f>'Construction Proj'!F48</f>
        <v>-4728618.45815353</v>
      </c>
    </row>
    <row r="48" spans="1:4" ht="12.75">
      <c r="A48" s="16">
        <f>'Construction Proj'!A49</f>
        <v>47</v>
      </c>
      <c r="B48" s="17">
        <f>'Construction Proj'!D49</f>
        <v>158206.7806282606</v>
      </c>
      <c r="C48" s="17">
        <f>'Construction Proj'!E49</f>
        <v>-4200000</v>
      </c>
      <c r="D48" s="17">
        <f>'Construction Proj'!F49</f>
        <v>-4570411.67752527</v>
      </c>
    </row>
    <row r="49" spans="1:4" ht="12.75">
      <c r="A49" s="16">
        <f>'Construction Proj'!A50</f>
        <v>48</v>
      </c>
      <c r="B49" s="17">
        <f>'Construction Proj'!D50</f>
        <v>157419.68221717473</v>
      </c>
      <c r="C49" s="17">
        <f>'Construction Proj'!E50</f>
        <v>-4000000</v>
      </c>
      <c r="D49" s="17">
        <f>'Construction Proj'!F50</f>
        <v>-4412991.995308095</v>
      </c>
    </row>
    <row r="50" spans="1:4" ht="12.75">
      <c r="A50" s="16">
        <f>'Construction Proj'!A51</f>
        <v>49</v>
      </c>
      <c r="B50" s="17">
        <f>'Construction Proj'!D51</f>
        <v>156636.49971858185</v>
      </c>
      <c r="C50" s="17">
        <f>'Construction Proj'!E51</f>
        <v>-3800000</v>
      </c>
      <c r="D50" s="17">
        <f>'Construction Proj'!F51</f>
        <v>-4256355.495589512</v>
      </c>
    </row>
    <row r="51" spans="1:4" ht="12.75">
      <c r="A51" s="16">
        <f>'Construction Proj'!A52</f>
        <v>50</v>
      </c>
      <c r="B51" s="17">
        <f>'Construction Proj'!D52</f>
        <v>155857.2136503302</v>
      </c>
      <c r="C51" s="17">
        <f>'Construction Proj'!E52</f>
        <v>-3600000</v>
      </c>
      <c r="D51" s="17">
        <f>'Construction Proj'!F52</f>
        <v>-4100498.2819391824</v>
      </c>
    </row>
    <row r="52" spans="1:4" ht="12.75">
      <c r="A52" s="16">
        <f>'Construction Proj'!A53</f>
        <v>51</v>
      </c>
      <c r="B52" s="17">
        <f>'Construction Proj'!D53</f>
        <v>155081.80462719424</v>
      </c>
      <c r="C52" s="17">
        <f>'Construction Proj'!E53</f>
        <v>-3400000</v>
      </c>
      <c r="D52" s="17">
        <f>'Construction Proj'!F53</f>
        <v>-3945416.4773119884</v>
      </c>
    </row>
    <row r="53" spans="1:4" ht="12.75">
      <c r="A53" s="16">
        <f>'Construction Proj'!A54</f>
        <v>52</v>
      </c>
      <c r="B53" s="17">
        <f>'Construction Proj'!D54</f>
        <v>154310.2533603923</v>
      </c>
      <c r="C53" s="17">
        <f>'Construction Proj'!E54</f>
        <v>-3200000</v>
      </c>
      <c r="D53" s="17">
        <f>'Construction Proj'!F54</f>
        <v>-3791106.223951596</v>
      </c>
    </row>
    <row r="54" spans="1:4" ht="12.75">
      <c r="A54" s="16">
        <f>'Construction Proj'!A55</f>
        <v>53</v>
      </c>
      <c r="B54" s="17">
        <f>'Construction Proj'!D55</f>
        <v>153542.5406571068</v>
      </c>
      <c r="C54" s="17">
        <f>'Construction Proj'!E55</f>
        <v>-3000000</v>
      </c>
      <c r="D54" s="17">
        <f>'Construction Proj'!F55</f>
        <v>-3637563.683294489</v>
      </c>
    </row>
    <row r="55" spans="1:4" ht="12.75">
      <c r="A55" s="16">
        <f>'Construction Proj'!A56</f>
        <v>54</v>
      </c>
      <c r="B55" s="17">
        <f>'Construction Proj'!D56</f>
        <v>152778.64742000678</v>
      </c>
      <c r="C55" s="17">
        <f>'Construction Proj'!E56</f>
        <v>-2800000</v>
      </c>
      <c r="D55" s="17">
        <f>'Construction Proj'!F56</f>
        <v>-3484785.0358744822</v>
      </c>
    </row>
    <row r="56" spans="1:4" ht="12.75">
      <c r="A56" s="16">
        <f>'Construction Proj'!A57</f>
        <v>55</v>
      </c>
      <c r="B56" s="17">
        <f>'Construction Proj'!D57</f>
        <v>152018.55464677291</v>
      </c>
      <c r="C56" s="17">
        <f>'Construction Proj'!E57</f>
        <v>-2600000</v>
      </c>
      <c r="D56" s="17">
        <f>'Construction Proj'!F57</f>
        <v>-3332766.4812277094</v>
      </c>
    </row>
    <row r="57" spans="1:4" ht="12.75">
      <c r="A57" s="16">
        <f>'Construction Proj'!A58</f>
        <v>56</v>
      </c>
      <c r="B57" s="17">
        <f>'Construction Proj'!D58</f>
        <v>151262.24342962482</v>
      </c>
      <c r="C57" s="17">
        <f>'Construction Proj'!E58</f>
        <v>-2400000</v>
      </c>
      <c r="D57" s="17">
        <f>'Construction Proj'!F58</f>
        <v>-3181504.2377980845</v>
      </c>
    </row>
    <row r="58" spans="1:4" ht="12.75">
      <c r="A58" s="16">
        <f>'Construction Proj'!A59</f>
        <v>57</v>
      </c>
      <c r="B58" s="17">
        <f>'Construction Proj'!D59</f>
        <v>150509.6949548506</v>
      </c>
      <c r="C58" s="17">
        <f>'Construction Proj'!E59</f>
        <v>-2200000</v>
      </c>
      <c r="D58" s="17">
        <f>'Construction Proj'!F59</f>
        <v>-3030994.542843234</v>
      </c>
    </row>
    <row r="59" spans="1:4" ht="12.75">
      <c r="A59" s="16">
        <f>'Construction Proj'!A60</f>
        <v>58</v>
      </c>
      <c r="B59" s="17">
        <f>'Construction Proj'!D60</f>
        <v>149760.8905023389</v>
      </c>
      <c r="C59" s="17">
        <f>'Construction Proj'!E60</f>
        <v>-2000000</v>
      </c>
      <c r="D59" s="17">
        <f>'Construction Proj'!F60</f>
        <v>-2881233.652340895</v>
      </c>
    </row>
    <row r="60" spans="1:4" ht="12.75">
      <c r="A60" s="16">
        <f>'Construction Proj'!A61</f>
        <v>59</v>
      </c>
      <c r="B60" s="17">
        <f>'Construction Proj'!D61</f>
        <v>149015.81144511336</v>
      </c>
      <c r="C60" s="17">
        <f>'Construction Proj'!E61</f>
        <v>-1800000</v>
      </c>
      <c r="D60" s="17">
        <f>'Construction Proj'!F61</f>
        <v>-2732217.8408957818</v>
      </c>
    </row>
    <row r="61" spans="1:4" ht="12.75">
      <c r="A61" s="16">
        <f>'Construction Proj'!A62</f>
        <v>60</v>
      </c>
      <c r="B61" s="17">
        <f>'Construction Proj'!D62</f>
        <v>148274.43924886902</v>
      </c>
      <c r="C61" s="17">
        <f>'Construction Proj'!E62</f>
        <v>-1600000</v>
      </c>
      <c r="D61" s="17">
        <f>'Construction Proj'!F62</f>
        <v>-2583943.4016469126</v>
      </c>
    </row>
    <row r="62" spans="1:4" ht="12.75">
      <c r="A62" s="16">
        <f>'Construction Proj'!A63</f>
        <v>61</v>
      </c>
      <c r="B62" s="17">
        <f>'Construction Proj'!D63</f>
        <v>147536.75547151148</v>
      </c>
      <c r="C62" s="17">
        <f>'Construction Proj'!E63</f>
        <v>-1400000</v>
      </c>
      <c r="D62" s="17">
        <f>'Construction Proj'!F63</f>
        <v>-2436406.6461754013</v>
      </c>
    </row>
    <row r="63" spans="1:4" ht="12.75">
      <c r="A63" s="16">
        <f>'Construction Proj'!A64</f>
        <v>62</v>
      </c>
      <c r="B63" s="17">
        <f>'Construction Proj'!D64</f>
        <v>146802.74176269802</v>
      </c>
      <c r="C63" s="17">
        <f>'Construction Proj'!E64</f>
        <v>-1200000</v>
      </c>
      <c r="D63" s="17">
        <f>'Construction Proj'!F64</f>
        <v>-2289603.904412703</v>
      </c>
    </row>
    <row r="64" spans="1:4" ht="12.75">
      <c r="A64" s="16">
        <f>'Construction Proj'!A65</f>
        <v>63</v>
      </c>
      <c r="B64" s="17">
        <f>'Construction Proj'!D65</f>
        <v>146072.3798633811</v>
      </c>
      <c r="C64" s="17">
        <f>'Construction Proj'!E65</f>
        <v>-1000000</v>
      </c>
      <c r="D64" s="17">
        <f>'Construction Proj'!F65</f>
        <v>-2143531.524549322</v>
      </c>
    </row>
    <row r="65" spans="1:4" ht="12.75">
      <c r="A65" s="16">
        <f>'Construction Proj'!A66</f>
        <v>64</v>
      </c>
      <c r="B65" s="17">
        <f>'Construction Proj'!D66</f>
        <v>145345.65160535436</v>
      </c>
      <c r="C65" s="17">
        <f>'Construction Proj'!E66</f>
        <v>-800000</v>
      </c>
      <c r="D65" s="17">
        <f>'Construction Proj'!F66</f>
        <v>-1998185.8729439678</v>
      </c>
    </row>
    <row r="66" spans="1:4" ht="12.75">
      <c r="A66" s="16">
        <f>'Construction Proj'!A67</f>
        <v>65</v>
      </c>
      <c r="B66" s="17">
        <f>'Construction Proj'!D67</f>
        <v>144622.53891080036</v>
      </c>
      <c r="C66" s="17">
        <f>'Construction Proj'!E67</f>
        <v>-600000</v>
      </c>
      <c r="D66" s="17">
        <f>'Construction Proj'!F67</f>
        <v>-1853563.3340331675</v>
      </c>
    </row>
    <row r="67" spans="1:4" ht="12.75">
      <c r="A67" s="16">
        <f>'Construction Proj'!A68</f>
        <v>66</v>
      </c>
      <c r="B67" s="17">
        <f>'Construction Proj'!D68</f>
        <v>143903.0237918412</v>
      </c>
      <c r="C67" s="17">
        <f>'Construction Proj'!E68</f>
        <v>-400000</v>
      </c>
      <c r="D67" s="17">
        <f>'Construction Proj'!F68</f>
        <v>-1709660.3102413262</v>
      </c>
    </row>
    <row r="68" spans="1:4" ht="12.75">
      <c r="A68" s="16">
        <f>'Construction Proj'!A69</f>
        <v>67</v>
      </c>
      <c r="B68" s="17">
        <f>'Construction Proj'!D69</f>
        <v>143187.08835009072</v>
      </c>
      <c r="C68" s="17">
        <f>'Construction Proj'!E69</f>
        <v>-200000</v>
      </c>
      <c r="D68" s="17">
        <f>'Construction Proj'!F69</f>
        <v>-1566473.2218912356</v>
      </c>
    </row>
    <row r="69" spans="1:4" ht="12.75">
      <c r="A69" s="16">
        <f>'Construction Proj'!A70</f>
        <v>68</v>
      </c>
      <c r="B69" s="17">
        <f>'Construction Proj'!D70</f>
        <v>142474.7147762097</v>
      </c>
      <c r="C69" s="17">
        <f>'Construction Proj'!E70</f>
        <v>0</v>
      </c>
      <c r="D69" s="17">
        <f>'Construction Proj'!F70</f>
        <v>-1423998.5071150258</v>
      </c>
    </row>
    <row r="70" spans="1:4" ht="12.75">
      <c r="A70" s="16">
        <f>'Construction Proj'!A71</f>
        <v>69</v>
      </c>
      <c r="B70" s="17">
        <f>'Construction Proj'!D71</f>
        <v>141765.88534946242</v>
      </c>
      <c r="C70" s="17">
        <f>'Construction Proj'!E71</f>
        <v>200000</v>
      </c>
      <c r="D70" s="17">
        <f>'Construction Proj'!F71</f>
        <v>-1282232.6217655633</v>
      </c>
    </row>
    <row r="71" spans="1:4" ht="12.75">
      <c r="A71" s="16">
        <f>'Construction Proj'!A72</f>
        <v>70</v>
      </c>
      <c r="B71" s="17">
        <f>'Construction Proj'!D72</f>
        <v>141060.58243727603</v>
      </c>
      <c r="C71" s="17">
        <f>'Construction Proj'!E72</f>
        <v>400000</v>
      </c>
      <c r="D71" s="17">
        <f>'Construction Proj'!F72</f>
        <v>-1141172.0393282874</v>
      </c>
    </row>
    <row r="72" spans="1:4" ht="12.75">
      <c r="A72" s="16">
        <f>'Construction Proj'!A73</f>
        <v>71</v>
      </c>
      <c r="B72" s="17">
        <f>'Construction Proj'!D73</f>
        <v>140358.78849480205</v>
      </c>
      <c r="C72" s="17">
        <f>'Construction Proj'!E73</f>
        <v>600000</v>
      </c>
      <c r="D72" s="17">
        <f>'Construction Proj'!F73</f>
        <v>-1000813.2508334853</v>
      </c>
    </row>
    <row r="73" spans="1:4" ht="12.75">
      <c r="A73" s="16">
        <f>'Construction Proj'!A74</f>
        <v>72</v>
      </c>
      <c r="B73" s="17">
        <f>'Construction Proj'!D74</f>
        <v>139660.4860644797</v>
      </c>
      <c r="C73" s="17">
        <f>'Construction Proj'!E74</f>
        <v>800000</v>
      </c>
      <c r="D73" s="17">
        <f>'Construction Proj'!F74</f>
        <v>-861152.7647690056</v>
      </c>
    </row>
    <row r="74" spans="1:4" ht="12.75">
      <c r="A74" s="16">
        <f>'Construction Proj'!A75</f>
        <v>73</v>
      </c>
      <c r="B74" s="17">
        <f>'Construction Proj'!D75</f>
        <v>138965.6577756017</v>
      </c>
      <c r="C74" s="17">
        <f>'Construction Proj'!E75</f>
        <v>1000000</v>
      </c>
      <c r="D74" s="17">
        <f>'Construction Proj'!F75</f>
        <v>-722187.1069934039</v>
      </c>
    </row>
    <row r="75" spans="1:4" ht="12.75">
      <c r="A75" s="16">
        <f>'Construction Proj'!A76</f>
        <v>74</v>
      </c>
      <c r="B75" s="17">
        <f>'Construction Proj'!D76</f>
        <v>138274.28634388227</v>
      </c>
      <c r="C75" s="17">
        <f>'Construction Proj'!E76</f>
        <v>1200000</v>
      </c>
      <c r="D75" s="17">
        <f>'Construction Proj'!F76</f>
        <v>-583912.8206495217</v>
      </c>
    </row>
    <row r="76" spans="1:4" ht="12.75">
      <c r="A76" s="16">
        <f>'Construction Proj'!A77</f>
        <v>75</v>
      </c>
      <c r="B76" s="17">
        <f>'Construction Proj'!D77</f>
        <v>137586.35457102716</v>
      </c>
      <c r="C76" s="17">
        <f>'Construction Proj'!E77</f>
        <v>1400000</v>
      </c>
      <c r="D76" s="17">
        <f>'Construction Proj'!F77</f>
        <v>-446326.4660784945</v>
      </c>
    </row>
    <row r="77" spans="1:4" ht="12.75">
      <c r="A77" s="16">
        <f>'Construction Proj'!A78</f>
        <v>76</v>
      </c>
      <c r="B77" s="17">
        <f>'Construction Proj'!D78</f>
        <v>136901.84534430565</v>
      </c>
      <c r="C77" s="17">
        <f>'Construction Proj'!E78</f>
        <v>1600000</v>
      </c>
      <c r="D77" s="17">
        <f>'Construction Proj'!F78</f>
        <v>-309424.6207341888</v>
      </c>
    </row>
    <row r="78" spans="1:4" ht="12.75">
      <c r="A78" s="16">
        <f>'Construction Proj'!A79</f>
        <v>77</v>
      </c>
      <c r="B78" s="17">
        <f>'Construction Proj'!D79</f>
        <v>136220.74163612502</v>
      </c>
      <c r="C78" s="17">
        <f>'Construction Proj'!E79</f>
        <v>1800000</v>
      </c>
      <c r="D78" s="17">
        <f>'Construction Proj'!F79</f>
        <v>-173203.8790980638</v>
      </c>
    </row>
    <row r="79" spans="1:4" ht="12.75">
      <c r="A79" s="16">
        <f>'Construction Proj'!A80</f>
        <v>78</v>
      </c>
      <c r="B79" s="17">
        <f>'Construction Proj'!D80</f>
        <v>135543.02650360702</v>
      </c>
      <c r="C79" s="17">
        <f>'Construction Proj'!E80</f>
        <v>2000000</v>
      </c>
      <c r="D79" s="17">
        <f>'Construction Proj'!F80</f>
        <v>-37660.85259445678</v>
      </c>
    </row>
    <row r="80" spans="1:4" ht="12.75">
      <c r="A80" s="16">
        <f>'Construction Proj'!A81</f>
        <v>79</v>
      </c>
      <c r="B80" s="17">
        <f>'Construction Proj'!D81</f>
        <v>134868.6830881662</v>
      </c>
      <c r="C80" s="17">
        <f>'Construction Proj'!E81</f>
        <v>2200000</v>
      </c>
      <c r="D80" s="17">
        <f>'Construction Proj'!F81</f>
        <v>97207.83049370942</v>
      </c>
    </row>
    <row r="81" spans="1:4" ht="12.75">
      <c r="A81" s="16">
        <f>'Construction Proj'!A82</f>
        <v>80</v>
      </c>
      <c r="B81" s="17">
        <f>'Construction Proj'!D82</f>
        <v>134197.69461509073</v>
      </c>
      <c r="C81" s="17">
        <f>'Construction Proj'!E82</f>
        <v>2400000</v>
      </c>
      <c r="D81" s="17">
        <f>'Construction Proj'!F82</f>
        <v>231405.52510880015</v>
      </c>
    </row>
    <row r="82" spans="1:4" ht="12.75">
      <c r="A82" s="16">
        <f>'Construction Proj'!A83</f>
        <v>81</v>
      </c>
      <c r="B82" s="17">
        <f>'Construction Proj'!D83</f>
        <v>133530.04439312514</v>
      </c>
      <c r="C82" s="17">
        <f>'Construction Proj'!E83</f>
        <v>2600000</v>
      </c>
      <c r="D82" s="17">
        <f>'Construction Proj'!F83</f>
        <v>364935.56950192526</v>
      </c>
    </row>
    <row r="83" spans="1:4" ht="12.75">
      <c r="A83" s="16">
        <f>'Construction Proj'!A84</f>
        <v>82</v>
      </c>
      <c r="B83" s="17">
        <f>'Construction Proj'!D84</f>
        <v>132865.71581405489</v>
      </c>
      <c r="C83" s="17">
        <f>'Construction Proj'!E84</f>
        <v>2800000</v>
      </c>
      <c r="D83" s="17">
        <f>'Construction Proj'!F84</f>
        <v>497801.28531598015</v>
      </c>
    </row>
    <row r="84" spans="1:4" ht="12.75">
      <c r="A84" s="16">
        <f>'Construction Proj'!A85</f>
        <v>83</v>
      </c>
      <c r="B84" s="17">
        <f>'Construction Proj'!D85</f>
        <v>132204.6923522934</v>
      </c>
      <c r="C84" s="17">
        <f>'Construction Proj'!E85</f>
        <v>3000000</v>
      </c>
      <c r="D84" s="17">
        <f>'Construction Proj'!F85</f>
        <v>630005.9776682735</v>
      </c>
    </row>
    <row r="85" spans="1:4" ht="12.75">
      <c r="A85" s="16">
        <f>'Construction Proj'!A86</f>
        <v>84</v>
      </c>
      <c r="B85" s="17">
        <f>'Construction Proj'!D86</f>
        <v>131546.9575644711</v>
      </c>
      <c r="C85" s="17">
        <f>'Construction Proj'!E86</f>
        <v>3200000</v>
      </c>
      <c r="D85" s="17">
        <f>'Construction Proj'!F86</f>
        <v>761552.9352327446</v>
      </c>
    </row>
    <row r="86" spans="1:4" ht="12.75">
      <c r="A86" s="16">
        <f>'Construction Proj'!A87</f>
        <v>85</v>
      </c>
      <c r="B86" s="17">
        <f>'Construction Proj'!D87</f>
        <v>130892.49508902596</v>
      </c>
      <c r="C86" s="17">
        <f>'Construction Proj'!E87</f>
        <v>3400000</v>
      </c>
      <c r="D86" s="17">
        <f>'Construction Proj'!F87</f>
        <v>892445.4303217705</v>
      </c>
    </row>
    <row r="87" spans="1:4" ht="12.75">
      <c r="A87" s="16">
        <f>'Construction Proj'!A88</f>
        <v>86</v>
      </c>
      <c r="B87" s="17">
        <f>'Construction Proj'!D88</f>
        <v>130241.288645797</v>
      </c>
      <c r="C87" s="17">
        <f>'Construction Proj'!E88</f>
        <v>3600000</v>
      </c>
      <c r="D87" s="17">
        <f>'Construction Proj'!F88</f>
        <v>1022686.7189675674</v>
      </c>
    </row>
    <row r="88" spans="1:4" ht="12.75">
      <c r="A88" s="16">
        <f>'Construction Proj'!A89</f>
        <v>87</v>
      </c>
      <c r="B88" s="17">
        <f>'Construction Proj'!D89</f>
        <v>129593.32203561893</v>
      </c>
      <c r="C88" s="17">
        <f>'Construction Proj'!E89</f>
        <v>3800000</v>
      </c>
      <c r="D88" s="17">
        <f>'Construction Proj'!F89</f>
        <v>1152280.0410031863</v>
      </c>
    </row>
    <row r="89" spans="1:4" ht="12.75">
      <c r="A89" s="16">
        <f>'Construction Proj'!A90</f>
        <v>88</v>
      </c>
      <c r="B89" s="17">
        <f>'Construction Proj'!D90</f>
        <v>128948.57913991933</v>
      </c>
      <c r="C89" s="17">
        <f>'Construction Proj'!E90</f>
        <v>4000000</v>
      </c>
      <c r="D89" s="17">
        <f>'Construction Proj'!F90</f>
        <v>1281228.6201431055</v>
      </c>
    </row>
    <row r="90" spans="1:4" ht="12.75">
      <c r="A90" s="16">
        <f>'Construction Proj'!A91</f>
        <v>89</v>
      </c>
      <c r="B90" s="17">
        <f>'Construction Proj'!D91</f>
        <v>128307.04392031775</v>
      </c>
      <c r="C90" s="17">
        <f>'Construction Proj'!E91</f>
        <v>4200000</v>
      </c>
      <c r="D90" s="17">
        <f>'Construction Proj'!F91</f>
        <v>1409535.6640634232</v>
      </c>
    </row>
    <row r="91" spans="1:4" ht="12.75">
      <c r="A91" s="16">
        <f>'Construction Proj'!A92</f>
        <v>90</v>
      </c>
      <c r="B91" s="17">
        <f>'Construction Proj'!D92</f>
        <v>127668.70041822664</v>
      </c>
      <c r="C91" s="17">
        <f>'Construction Proj'!E92</f>
        <v>4400000</v>
      </c>
      <c r="D91" s="17">
        <f>'Construction Proj'!F92</f>
        <v>1537204.3644816498</v>
      </c>
    </row>
    <row r="92" spans="1:4" ht="12.75">
      <c r="A92" s="16">
        <f>'Construction Proj'!A93</f>
        <v>91</v>
      </c>
      <c r="B92" s="17">
        <f>'Construction Proj'!D93</f>
        <v>127033.5327544544</v>
      </c>
      <c r="C92" s="17">
        <f>'Construction Proj'!E93</f>
        <v>4600000</v>
      </c>
      <c r="D92" s="17">
        <f>'Construction Proj'!F93</f>
        <v>1664237.8972361041</v>
      </c>
    </row>
    <row r="93" spans="1:4" ht="12.75">
      <c r="A93" s="16">
        <f>'Construction Proj'!A94</f>
        <v>92</v>
      </c>
      <c r="B93" s="17">
        <f>'Construction Proj'!D94</f>
        <v>126401.52512881036</v>
      </c>
      <c r="C93" s="17">
        <f>'Construction Proj'!E94</f>
        <v>4800000</v>
      </c>
      <c r="D93" s="17">
        <f>'Construction Proj'!F94</f>
        <v>1790639.4223649146</v>
      </c>
    </row>
    <row r="94" spans="1:4" ht="12.75">
      <c r="A94" s="16">
        <f>'Construction Proj'!A95</f>
        <v>93</v>
      </c>
      <c r="B94" s="17">
        <f>'Construction Proj'!D95</f>
        <v>125772.66181971181</v>
      </c>
      <c r="C94" s="17">
        <f>'Construction Proj'!E95</f>
        <v>5000000</v>
      </c>
      <c r="D94" s="17">
        <f>'Construction Proj'!F95</f>
        <v>1916412.0841846264</v>
      </c>
    </row>
    <row r="95" spans="1:4" ht="12.75">
      <c r="A95" s="16">
        <f>'Construction Proj'!A96</f>
        <v>94</v>
      </c>
      <c r="B95" s="17">
        <f>'Construction Proj'!D96</f>
        <v>125146.92718379285</v>
      </c>
      <c r="C95" s="17">
        <f>'Construction Proj'!E96</f>
        <v>5200000</v>
      </c>
      <c r="D95" s="17">
        <f>'Construction Proj'!F96</f>
        <v>2041559.0113684193</v>
      </c>
    </row>
    <row r="96" spans="1:4" ht="12.75">
      <c r="A96" s="16">
        <f>'Construction Proj'!A97</f>
        <v>95</v>
      </c>
      <c r="B96" s="17">
        <f>'Construction Proj'!D97</f>
        <v>124524.30565551529</v>
      </c>
      <c r="C96" s="17">
        <f>'Construction Proj'!E97</f>
        <v>5400000</v>
      </c>
      <c r="D96" s="17">
        <f>'Construction Proj'!F97</f>
        <v>2166083.317023935</v>
      </c>
    </row>
    <row r="97" spans="1:4" ht="12.75">
      <c r="A97" s="16">
        <f>'Construction Proj'!A98</f>
        <v>96</v>
      </c>
      <c r="B97" s="17">
        <f>'Construction Proj'!D98</f>
        <v>123904.78174678139</v>
      </c>
      <c r="C97" s="17">
        <f>'Construction Proj'!E98</f>
        <v>5600000</v>
      </c>
      <c r="D97" s="17">
        <f>'Construction Proj'!F98</f>
        <v>2289988.098770716</v>
      </c>
    </row>
    <row r="98" spans="1:4" ht="12.75">
      <c r="A98" s="16">
        <f>'Construction Proj'!A99</f>
        <v>97</v>
      </c>
      <c r="B98" s="17">
        <f>'Construction Proj'!D99</f>
        <v>123288.34004654868</v>
      </c>
      <c r="C98" s="17">
        <f>'Construction Proj'!E99</f>
        <v>5800000</v>
      </c>
      <c r="D98" s="17">
        <f>'Construction Proj'!F99</f>
        <v>2413276.438817265</v>
      </c>
    </row>
    <row r="99" spans="1:4" ht="12.75">
      <c r="A99" s="16">
        <f>'Construction Proj'!A100</f>
        <v>98</v>
      </c>
      <c r="B99" s="17">
        <f>'Construction Proj'!D100</f>
        <v>122674.96522044645</v>
      </c>
      <c r="C99" s="17">
        <f>'Construction Proj'!E100</f>
        <v>6000000</v>
      </c>
      <c r="D99" s="17">
        <f>'Construction Proj'!F100</f>
        <v>2535951.404037711</v>
      </c>
    </row>
    <row r="100" spans="1:4" ht="12.75">
      <c r="A100" s="16">
        <f>'Construction Proj'!A101</f>
        <v>99</v>
      </c>
      <c r="B100" s="17">
        <f>'Construction Proj'!D101</f>
        <v>122064.64201039448</v>
      </c>
      <c r="C100" s="17">
        <f>'Construction Proj'!E101</f>
        <v>6200000</v>
      </c>
      <c r="D100" s="17">
        <f>'Construction Proj'!F101</f>
        <v>2658016.0460481057</v>
      </c>
    </row>
    <row r="101" spans="1:4" ht="12.75">
      <c r="A101" s="16">
        <f>'Construction Proj'!A102</f>
        <v>100</v>
      </c>
      <c r="B101" s="17">
        <f>'Construction Proj'!D102</f>
        <v>121457.35523422339</v>
      </c>
      <c r="C101" s="17">
        <f>'Construction Proj'!E102</f>
        <v>6400000</v>
      </c>
      <c r="D101" s="17">
        <f>'Construction Proj'!F102</f>
        <v>2779473.401282329</v>
      </c>
    </row>
    <row r="102" spans="1:4" ht="12.75">
      <c r="A102" s="16">
        <f>'Construction Proj'!A103</f>
        <v>101</v>
      </c>
      <c r="B102" s="17">
        <f>'Construction Proj'!D103</f>
        <v>120853.08978529689</v>
      </c>
      <c r="C102" s="17">
        <f>'Construction Proj'!E103</f>
        <v>6600000</v>
      </c>
      <c r="D102" s="17">
        <f>'Construction Proj'!F103</f>
        <v>2900326.491067626</v>
      </c>
    </row>
    <row r="103" spans="1:4" ht="12.75">
      <c r="A103" s="16">
        <f>'Construction Proj'!A104</f>
        <v>102</v>
      </c>
      <c r="B103" s="17">
        <f>'Construction Proj'!D104</f>
        <v>120251.83063213625</v>
      </c>
      <c r="C103" s="17">
        <f>'Construction Proj'!E104</f>
        <v>6800000</v>
      </c>
      <c r="D103" s="17">
        <f>'Construction Proj'!F104</f>
        <v>3020578.3216997623</v>
      </c>
    </row>
    <row r="104" spans="1:4" ht="12.75">
      <c r="A104" s="16">
        <f>'Construction Proj'!A105</f>
        <v>103</v>
      </c>
      <c r="B104" s="17">
        <f>'Construction Proj'!D105</f>
        <v>119653.56281804602</v>
      </c>
      <c r="C104" s="17">
        <f>'Construction Proj'!E105</f>
        <v>7000000</v>
      </c>
      <c r="D104" s="17">
        <f>'Construction Proj'!F105</f>
        <v>3140231.8845178084</v>
      </c>
    </row>
    <row r="105" spans="1:4" ht="12.75">
      <c r="A105" s="16">
        <f>'Construction Proj'!A106</f>
        <v>104</v>
      </c>
      <c r="B105" s="17">
        <f>'Construction Proj'!D106</f>
        <v>119058.27146074233</v>
      </c>
      <c r="C105" s="17">
        <f>'Construction Proj'!E106</f>
        <v>7200000</v>
      </c>
      <c r="D105" s="17">
        <f>'Construction Proj'!F106</f>
        <v>3259290.1559785507</v>
      </c>
    </row>
    <row r="106" spans="1:4" ht="12.75">
      <c r="A106" s="16">
        <f>'Construction Proj'!A107</f>
        <v>105</v>
      </c>
      <c r="B106" s="17">
        <f>'Construction Proj'!D107</f>
        <v>118465.94175198242</v>
      </c>
      <c r="C106" s="17">
        <f>'Construction Proj'!E107</f>
        <v>7400000</v>
      </c>
      <c r="D106" s="17">
        <f>'Construction Proj'!F107</f>
        <v>3377756.097730533</v>
      </c>
    </row>
    <row r="107" spans="1:4" ht="12.75">
      <c r="A107" s="16">
        <f>'Construction Proj'!A108</f>
        <v>106</v>
      </c>
      <c r="B107" s="17">
        <f>'Construction Proj'!D108</f>
        <v>117876.55895719647</v>
      </c>
      <c r="C107" s="17">
        <f>'Construction Proj'!E108</f>
        <v>7600000</v>
      </c>
      <c r="D107" s="17">
        <f>'Construction Proj'!F108</f>
        <v>3495632.6566877295</v>
      </c>
    </row>
    <row r="108" spans="1:4" ht="12.75">
      <c r="A108" s="16">
        <f>'Construction Proj'!A109</f>
        <v>107</v>
      </c>
      <c r="B108" s="17">
        <f>'Construction Proj'!D109</f>
        <v>117290.10841512086</v>
      </c>
      <c r="C108" s="17">
        <f>'Construction Proj'!E109</f>
        <v>7800000</v>
      </c>
      <c r="D108" s="17">
        <f>'Construction Proj'!F109</f>
        <v>3612922.7651028503</v>
      </c>
    </row>
    <row r="109" spans="1:4" ht="12.75">
      <c r="A109" s="16">
        <f>'Construction Proj'!A110</f>
        <v>108</v>
      </c>
      <c r="B109" s="17">
        <f>'Construction Proj'!D110</f>
        <v>116706.57553743372</v>
      </c>
      <c r="C109" s="17">
        <f>'Construction Proj'!E110</f>
        <v>8000000</v>
      </c>
      <c r="D109" s="17">
        <f>'Construction Proj'!F110</f>
        <v>3729629.340640284</v>
      </c>
    </row>
    <row r="110" spans="1:4" ht="12.75">
      <c r="A110" s="16">
        <f>'Construction Proj'!A111</f>
        <v>109</v>
      </c>
      <c r="B110" s="17">
        <f>'Construction Proj'!D111</f>
        <v>116125.94580839176</v>
      </c>
      <c r="C110" s="17">
        <f>'Construction Proj'!E111</f>
        <v>8200000</v>
      </c>
      <c r="D110" s="17">
        <f>'Construction Proj'!F111</f>
        <v>3845755.2864486757</v>
      </c>
    </row>
    <row r="111" spans="1:4" ht="12.75">
      <c r="A111" s="16">
        <f>'Construction Proj'!A112</f>
        <v>110</v>
      </c>
      <c r="B111" s="17">
        <f>'Construction Proj'!D112</f>
        <v>115548.20478446943</v>
      </c>
      <c r="C111" s="17">
        <f>'Construction Proj'!E112</f>
        <v>8400000</v>
      </c>
      <c r="D111" s="17">
        <f>'Construction Proj'!F112</f>
        <v>3961303.491233145</v>
      </c>
    </row>
    <row r="112" spans="1:4" ht="12.75">
      <c r="A112" s="16">
        <f>'Construction Proj'!A113</f>
        <v>111</v>
      </c>
      <c r="B112" s="17">
        <f>'Construction Proj'!D113</f>
        <v>114973.33809399944</v>
      </c>
      <c r="C112" s="17">
        <f>'Construction Proj'!E113</f>
        <v>8600000</v>
      </c>
      <c r="D112" s="17">
        <f>'Construction Proj'!F113</f>
        <v>4076276.829327144</v>
      </c>
    </row>
    <row r="113" spans="1:4" ht="12.75">
      <c r="A113" s="16">
        <f>'Construction Proj'!A114</f>
        <v>112</v>
      </c>
      <c r="B113" s="17">
        <f>'Construction Proj'!D114</f>
        <v>114401.33143681537</v>
      </c>
      <c r="C113" s="17">
        <f>'Construction Proj'!E114</f>
        <v>8800000</v>
      </c>
      <c r="D113" s="17">
        <f>'Construction Proj'!F114</f>
        <v>4190678.1607639594</v>
      </c>
    </row>
    <row r="114" spans="1:4" ht="12.75">
      <c r="A114" s="16">
        <f>'Construction Proj'!A115</f>
        <v>113</v>
      </c>
      <c r="B114" s="17">
        <f>'Construction Proj'!D115</f>
        <v>113832.1705838959</v>
      </c>
      <c r="C114" s="17">
        <f>'Construction Proj'!E115</f>
        <v>9000000</v>
      </c>
      <c r="D114" s="17">
        <f>'Construction Proj'!F115</f>
        <v>4304510.331347856</v>
      </c>
    </row>
    <row r="115" spans="1:4" ht="12.75">
      <c r="A115" s="16">
        <f>'Construction Proj'!A116</f>
        <v>114</v>
      </c>
      <c r="B115" s="17">
        <f>'Construction Proj'!D116</f>
        <v>113265.84137701086</v>
      </c>
      <c r="C115" s="17">
        <f>'Construction Proj'!E116</f>
        <v>9200000</v>
      </c>
      <c r="D115" s="17">
        <f>'Construction Proj'!F116</f>
        <v>4417776.172724866</v>
      </c>
    </row>
    <row r="116" spans="1:4" ht="12.75">
      <c r="A116" s="16">
        <f>'Construction Proj'!A117</f>
        <v>115</v>
      </c>
      <c r="B116" s="17">
        <f>'Construction Proj'!D117</f>
        <v>112702.32972836902</v>
      </c>
      <c r="C116" s="17">
        <f>'Construction Proj'!E117</f>
        <v>9400000</v>
      </c>
      <c r="D116" s="17">
        <f>'Construction Proj'!F117</f>
        <v>4530478.502453235</v>
      </c>
    </row>
    <row r="117" spans="1:4" ht="12.75">
      <c r="A117" s="16">
        <f>'Construction Proj'!A118</f>
        <v>116</v>
      </c>
      <c r="B117" s="17">
        <f>'Construction Proj'!D118</f>
        <v>112141.6216202677</v>
      </c>
      <c r="C117" s="17">
        <f>'Construction Proj'!E118</f>
        <v>9600000</v>
      </c>
      <c r="D117" s="17">
        <f>'Construction Proj'!F118</f>
        <v>4642620.124073503</v>
      </c>
    </row>
    <row r="118" spans="1:4" ht="12.75">
      <c r="A118" s="16">
        <f>'Construction Proj'!A119</f>
        <v>117</v>
      </c>
      <c r="B118" s="17">
        <f>'Construction Proj'!D119</f>
        <v>111583.703104744</v>
      </c>
      <c r="C118" s="17">
        <f>'Construction Proj'!E119</f>
        <v>9800000</v>
      </c>
      <c r="D118" s="17">
        <f>'Construction Proj'!F119</f>
        <v>4754203.827178246</v>
      </c>
    </row>
    <row r="119" spans="1:4" ht="12.75">
      <c r="A119" s="16">
        <f>'Construction Proj'!A120</f>
        <v>118</v>
      </c>
      <c r="B119" s="17">
        <f>'Construction Proj'!D120</f>
        <v>111028.56030322787</v>
      </c>
      <c r="C119" s="17">
        <f>'Construction Proj'!E120</f>
        <v>10000000</v>
      </c>
      <c r="D119" s="17">
        <f>'Construction Proj'!F120</f>
        <v>4865232.387481474</v>
      </c>
    </row>
    <row r="120" spans="1:4" ht="12.75">
      <c r="A120" s="16">
        <f>'Construction Proj'!A121</f>
        <v>119</v>
      </c>
      <c r="B120" s="17">
        <f>'Construction Proj'!D121</f>
        <v>110476.1794061969</v>
      </c>
      <c r="C120" s="17">
        <f>'Construction Proj'!E121</f>
        <v>10200000</v>
      </c>
      <c r="D120" s="17">
        <f>'Construction Proj'!F121</f>
        <v>4975708.566887671</v>
      </c>
    </row>
    <row r="121" spans="1:4" ht="12.75">
      <c r="A121" s="16">
        <f>'Construction Proj'!A122</f>
        <v>120</v>
      </c>
      <c r="B121" s="17">
        <f>'Construction Proj'!D122</f>
        <v>109926.54667283274</v>
      </c>
      <c r="C121" s="17">
        <f>'Construction Proj'!E122</f>
        <v>10400000</v>
      </c>
      <c r="D121" s="17">
        <f>'Construction Proj'!F122</f>
        <v>5085635.113560504</v>
      </c>
    </row>
  </sheetData>
  <printOptions/>
  <pageMargins left="0.7875" right="0.7875" top="1.025" bottom="1.025" header="0.7875" footer="0.7875"/>
  <pageSetup horizontalDpi="300" verticalDpi="300" orientation="portrait"/>
  <headerFooter alignWithMargins="0">
    <oddHeader>&amp;C&amp;A</oddHeader>
    <oddFooter>&amp;CPage &amp;P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G38"/>
  <sheetViews>
    <sheetView workbookViewId="0" topLeftCell="A1">
      <selection activeCell="A1" sqref="A1"/>
    </sheetView>
  </sheetViews>
  <sheetFormatPr defaultColWidth="12.57421875" defaultRowHeight="12.75"/>
  <cols>
    <col min="1" max="1" width="6.57421875" style="0" customWidth="1"/>
    <col min="2" max="2" width="11.7109375" style="18" customWidth="1"/>
    <col min="3" max="3" width="8.8515625" style="0" customWidth="1"/>
    <col min="4" max="4" width="10.7109375" style="18" customWidth="1"/>
    <col min="5" max="5" width="11.7109375" style="0" customWidth="1"/>
    <col min="6" max="6" width="4.140625" style="0" customWidth="1"/>
    <col min="7" max="7" width="5.421875" style="0" customWidth="1"/>
    <col min="8" max="12" width="11.7109375" style="19" customWidth="1"/>
    <col min="13" max="13" width="4.421875" style="0" customWidth="1"/>
    <col min="14" max="14" width="5.7109375" style="0" customWidth="1"/>
    <col min="15" max="19" width="11.7109375" style="0" customWidth="1"/>
    <col min="20" max="20" width="5.00390625" style="0" customWidth="1"/>
    <col min="21" max="21" width="7.57421875" style="0" customWidth="1"/>
    <col min="22" max="26" width="11.7109375" style="0" customWidth="1"/>
    <col min="27" max="27" width="4.140625" style="0" customWidth="1"/>
    <col min="28" max="28" width="7.57421875" style="0" customWidth="1"/>
    <col min="29" max="16384" width="11.7109375" style="0" customWidth="1"/>
  </cols>
  <sheetData>
    <row r="1" spans="1:28" ht="12.75">
      <c r="A1" s="11" t="s">
        <v>21</v>
      </c>
      <c r="B1" s="20"/>
      <c r="C1" s="12"/>
      <c r="E1" s="12"/>
      <c r="G1" s="1" t="s">
        <v>22</v>
      </c>
      <c r="N1" s="1" t="s">
        <v>23</v>
      </c>
      <c r="U1" s="1" t="s">
        <v>24</v>
      </c>
      <c r="AB1" s="1" t="s">
        <v>25</v>
      </c>
    </row>
    <row r="2" spans="1:33" ht="12.75">
      <c r="A2" s="13" t="s">
        <v>1</v>
      </c>
      <c r="B2" s="20" t="s">
        <v>26</v>
      </c>
      <c r="C2" s="12" t="s">
        <v>27</v>
      </c>
      <c r="D2" s="20" t="s">
        <v>28</v>
      </c>
      <c r="E2" s="12" t="s">
        <v>29</v>
      </c>
      <c r="G2" s="13" t="s">
        <v>1</v>
      </c>
      <c r="H2" s="12" t="s">
        <v>16</v>
      </c>
      <c r="I2" s="12" t="s">
        <v>17</v>
      </c>
      <c r="J2" s="12" t="s">
        <v>18</v>
      </c>
      <c r="K2" s="12" t="s">
        <v>19</v>
      </c>
      <c r="L2" s="12" t="s">
        <v>20</v>
      </c>
      <c r="N2" s="13" t="s">
        <v>1</v>
      </c>
      <c r="O2" s="12" t="s">
        <v>16</v>
      </c>
      <c r="P2" s="12" t="s">
        <v>17</v>
      </c>
      <c r="Q2" s="12" t="s">
        <v>18</v>
      </c>
      <c r="R2" s="12" t="s">
        <v>19</v>
      </c>
      <c r="S2" s="12" t="s">
        <v>20</v>
      </c>
      <c r="U2" s="13" t="s">
        <v>1</v>
      </c>
      <c r="V2" s="12" t="s">
        <v>16</v>
      </c>
      <c r="W2" s="12" t="s">
        <v>17</v>
      </c>
      <c r="X2" s="12" t="s">
        <v>18</v>
      </c>
      <c r="Y2" s="12" t="s">
        <v>19</v>
      </c>
      <c r="Z2" s="12" t="s">
        <v>20</v>
      </c>
      <c r="AB2" s="13" t="s">
        <v>1</v>
      </c>
      <c r="AC2" s="12" t="s">
        <v>16</v>
      </c>
      <c r="AD2" s="12" t="s">
        <v>17</v>
      </c>
      <c r="AE2" s="12" t="s">
        <v>18</v>
      </c>
      <c r="AF2" s="12" t="s">
        <v>19</v>
      </c>
      <c r="AG2" s="12" t="s">
        <v>20</v>
      </c>
    </row>
    <row r="3" spans="1:33" ht="12.75">
      <c r="A3" s="9">
        <v>1</v>
      </c>
      <c r="B3" s="21">
        <v>10000</v>
      </c>
      <c r="C3" s="10">
        <v>1000</v>
      </c>
      <c r="D3" s="18">
        <f>0.05*B3</f>
        <v>500</v>
      </c>
      <c r="E3" s="10">
        <f>D3*C3</f>
        <v>500000</v>
      </c>
      <c r="G3" s="9">
        <v>1</v>
      </c>
      <c r="H3" s="10">
        <v>10000</v>
      </c>
      <c r="I3" s="10"/>
      <c r="J3" s="10">
        <f>PV(0.06/12,G3,0,H3-I3)</f>
        <v>-9950.248756218907</v>
      </c>
      <c r="K3" s="10">
        <f>I3-H3</f>
        <v>-10000</v>
      </c>
      <c r="L3" s="10">
        <f>J3</f>
        <v>-9950.248756218907</v>
      </c>
      <c r="N3" s="9">
        <v>1</v>
      </c>
      <c r="O3" s="10">
        <v>10000</v>
      </c>
      <c r="P3" s="10"/>
      <c r="Q3" s="10">
        <f>PV(0.06/12,N3,0,O3-P3)</f>
        <v>-9950.248756218907</v>
      </c>
      <c r="R3" s="10">
        <f>P3-O3</f>
        <v>-10000</v>
      </c>
      <c r="S3" s="10">
        <f>Q3</f>
        <v>-9950.248756218907</v>
      </c>
      <c r="U3" s="9">
        <v>1</v>
      </c>
      <c r="V3" s="10">
        <f>2*H3</f>
        <v>20000</v>
      </c>
      <c r="W3" s="10"/>
      <c r="X3" s="10">
        <f>PV(0.06/12,U3,0,V3-W3)</f>
        <v>-19900.497512437814</v>
      </c>
      <c r="Y3" s="10">
        <f>W3-V3</f>
        <v>-20000</v>
      </c>
      <c r="Z3" s="10">
        <f>X3</f>
        <v>-19900.497512437814</v>
      </c>
      <c r="AB3" s="9">
        <v>1</v>
      </c>
      <c r="AC3" s="10">
        <f>O3/2</f>
        <v>5000</v>
      </c>
      <c r="AD3" s="10"/>
      <c r="AE3" s="10">
        <f>PV(0.06/12,AB3,0,AC3-AD3)</f>
        <v>-4975.124378109454</v>
      </c>
      <c r="AF3" s="10">
        <f>AD3-AC3</f>
        <v>-5000</v>
      </c>
      <c r="AG3" s="10">
        <f>AE3</f>
        <v>-4975.124378109454</v>
      </c>
    </row>
    <row r="4" spans="1:33" ht="12.75">
      <c r="A4" s="9">
        <v>2</v>
      </c>
      <c r="B4" s="21">
        <v>10000</v>
      </c>
      <c r="C4" s="10">
        <v>1000</v>
      </c>
      <c r="D4" s="18">
        <f>0.05*B4</f>
        <v>500</v>
      </c>
      <c r="E4" s="10">
        <f>D4*C4</f>
        <v>500000</v>
      </c>
      <c r="G4" s="9">
        <v>2</v>
      </c>
      <c r="H4" s="10">
        <v>75000</v>
      </c>
      <c r="I4" s="10"/>
      <c r="J4" s="10">
        <f>PV(0.06/12,G4,0,H4-I4)</f>
        <v>-74255.58773297691</v>
      </c>
      <c r="K4" s="10">
        <f>K3+I4-H4</f>
        <v>-85000</v>
      </c>
      <c r="L4" s="10">
        <f>L3+J4</f>
        <v>-84205.83648919582</v>
      </c>
      <c r="N4" s="9">
        <v>2</v>
      </c>
      <c r="O4" s="10">
        <v>75000</v>
      </c>
      <c r="P4" s="10"/>
      <c r="Q4" s="10">
        <f>PV(0.06/12,N4,0,O4-P4)</f>
        <v>-74255.58773297691</v>
      </c>
      <c r="R4" s="10">
        <f>R3+P4-O4</f>
        <v>-85000</v>
      </c>
      <c r="S4" s="10">
        <f>S3+Q4</f>
        <v>-84205.83648919582</v>
      </c>
      <c r="U4" s="9">
        <v>2</v>
      </c>
      <c r="V4" s="10">
        <f>2*H4</f>
        <v>150000</v>
      </c>
      <c r="W4" s="10"/>
      <c r="X4" s="10">
        <f>PV(0.06/12,U4,0,V4-W4)</f>
        <v>-148511.17546595383</v>
      </c>
      <c r="Y4" s="10">
        <f>Y3+W4-V4</f>
        <v>-170000</v>
      </c>
      <c r="Z4" s="10">
        <f>Z3+X4</f>
        <v>-168411.67297839164</v>
      </c>
      <c r="AB4" s="9">
        <v>2</v>
      </c>
      <c r="AC4" s="10">
        <f>O4/2</f>
        <v>37500</v>
      </c>
      <c r="AD4" s="10"/>
      <c r="AE4" s="10">
        <f>PV(0.06/12,AB4,0,AC4-AD4)</f>
        <v>-37127.79386648846</v>
      </c>
      <c r="AF4" s="10">
        <f>AF3+AD4-AC4</f>
        <v>-42500</v>
      </c>
      <c r="AG4" s="10">
        <f>AG3+AE4</f>
        <v>-42102.91824459791</v>
      </c>
    </row>
    <row r="5" spans="1:33" ht="12.75">
      <c r="A5" s="9">
        <v>3</v>
      </c>
      <c r="B5" s="21">
        <v>10000</v>
      </c>
      <c r="C5" s="10">
        <v>1000</v>
      </c>
      <c r="D5" s="18">
        <f>0.05*B5</f>
        <v>500</v>
      </c>
      <c r="E5" s="10">
        <f>D5*C5</f>
        <v>500000</v>
      </c>
      <c r="G5" s="9">
        <v>3</v>
      </c>
      <c r="H5" s="10">
        <v>125000</v>
      </c>
      <c r="I5" s="10"/>
      <c r="J5" s="10">
        <f>PV(0.06/12,G5,0,H5-I5)</f>
        <v>-123143.59491372625</v>
      </c>
      <c r="K5" s="10">
        <f>K4+I5-H5</f>
        <v>-210000</v>
      </c>
      <c r="L5" s="10">
        <f>L4+J5</f>
        <v>-207349.43140292208</v>
      </c>
      <c r="N5" s="9">
        <v>3</v>
      </c>
      <c r="O5" s="10">
        <v>125000</v>
      </c>
      <c r="P5" s="10"/>
      <c r="Q5" s="10">
        <f>PV(0.06/12,N5,0,O5-P5)</f>
        <v>-123143.59491372625</v>
      </c>
      <c r="R5" s="10">
        <f>R4+P5-O5</f>
        <v>-210000</v>
      </c>
      <c r="S5" s="10">
        <f>S4+Q5</f>
        <v>-207349.43140292208</v>
      </c>
      <c r="U5" s="9">
        <v>3</v>
      </c>
      <c r="V5" s="10">
        <f>2*H5</f>
        <v>250000</v>
      </c>
      <c r="W5" s="10"/>
      <c r="X5" s="10">
        <f>PV(0.06/12,U5,0,V5-W5)</f>
        <v>-246287.1898274525</v>
      </c>
      <c r="Y5" s="10">
        <f>Y4+W5-V5</f>
        <v>-420000</v>
      </c>
      <c r="Z5" s="10">
        <f>Z4+X5</f>
        <v>-414698.86280584417</v>
      </c>
      <c r="AB5" s="9">
        <v>3</v>
      </c>
      <c r="AC5" s="10">
        <f>O5/2</f>
        <v>62500</v>
      </c>
      <c r="AD5" s="10"/>
      <c r="AE5" s="10">
        <f>PV(0.06/12,AB5,0,AC5-AD5)</f>
        <v>-61571.797456863125</v>
      </c>
      <c r="AF5" s="10">
        <f>AF4+AD5-AC5</f>
        <v>-105000</v>
      </c>
      <c r="AG5" s="10">
        <f>AG4+AE5</f>
        <v>-103674.71570146104</v>
      </c>
    </row>
    <row r="6" spans="1:33" ht="12.75">
      <c r="A6" s="9">
        <v>4</v>
      </c>
      <c r="B6" s="21">
        <v>10000</v>
      </c>
      <c r="C6" s="10">
        <v>1000</v>
      </c>
      <c r="D6" s="18">
        <f>0.05*B6</f>
        <v>500</v>
      </c>
      <c r="E6" s="10">
        <f>D6*C6</f>
        <v>500000</v>
      </c>
      <c r="G6" s="9">
        <v>4</v>
      </c>
      <c r="H6" s="19">
        <v>150000</v>
      </c>
      <c r="J6" s="10">
        <f>PV(0.06/12,G6,0,H6-I6)</f>
        <v>-147037.12825519554</v>
      </c>
      <c r="K6" s="10">
        <f>K5+I6-H6</f>
        <v>-360000</v>
      </c>
      <c r="L6" s="10">
        <f>L5+J6</f>
        <v>-354386.5596581176</v>
      </c>
      <c r="N6" s="9">
        <v>4</v>
      </c>
      <c r="O6" s="19">
        <v>150000</v>
      </c>
      <c r="P6" s="19"/>
      <c r="Q6" s="10">
        <f>PV(0.06/12,N6,0,O6-P6)</f>
        <v>-147037.12825519554</v>
      </c>
      <c r="R6" s="10">
        <f>R5+P6-O6</f>
        <v>-360000</v>
      </c>
      <c r="S6" s="10">
        <f>S5+Q6</f>
        <v>-354386.5596581176</v>
      </c>
      <c r="U6" s="9">
        <v>4</v>
      </c>
      <c r="V6" s="10">
        <f>2*H6</f>
        <v>300000</v>
      </c>
      <c r="W6" s="19"/>
      <c r="X6" s="10">
        <f>PV(0.06/12,U6,0,V6-W6)</f>
        <v>-294074.2565103911</v>
      </c>
      <c r="Y6" s="10">
        <f>Y5+W6-V6</f>
        <v>-720000</v>
      </c>
      <c r="Z6" s="10">
        <f>Z5+X6</f>
        <v>-708773.1193162352</v>
      </c>
      <c r="AB6" s="9">
        <v>4</v>
      </c>
      <c r="AC6" s="10">
        <f>O6/2</f>
        <v>75000</v>
      </c>
      <c r="AD6" s="19"/>
      <c r="AE6" s="10">
        <f>PV(0.06/12,AB6,0,AC6-AD6)</f>
        <v>-73518.56412759777</v>
      </c>
      <c r="AF6" s="10">
        <f>AF5+AD6-AC6</f>
        <v>-180000</v>
      </c>
      <c r="AG6" s="10">
        <f>AG5+AE6</f>
        <v>-177193.2798290588</v>
      </c>
    </row>
    <row r="7" spans="1:33" ht="12.75">
      <c r="A7" s="9">
        <v>5</v>
      </c>
      <c r="B7" s="21">
        <v>10000</v>
      </c>
      <c r="C7" s="10">
        <v>1000</v>
      </c>
      <c r="D7" s="18">
        <f>0.05*B7</f>
        <v>500</v>
      </c>
      <c r="E7" s="10">
        <f>D7*C7</f>
        <v>500000</v>
      </c>
      <c r="G7" s="9">
        <v>5</v>
      </c>
      <c r="H7" s="19">
        <v>110000</v>
      </c>
      <c r="J7" s="10">
        <f>PV(0.06/12,G7,0,H7-I7)</f>
        <v>-107290.77351954568</v>
      </c>
      <c r="K7" s="10">
        <f>K6+I7-H7</f>
        <v>-470000</v>
      </c>
      <c r="L7" s="10">
        <f>L6+J7</f>
        <v>-461677.33317766327</v>
      </c>
      <c r="N7" s="9">
        <v>5</v>
      </c>
      <c r="O7" s="19">
        <v>130000</v>
      </c>
      <c r="P7" s="19"/>
      <c r="Q7" s="10">
        <f>PV(0.06/12,N7,0,O7-P7)</f>
        <v>-126798.1868867358</v>
      </c>
      <c r="R7" s="10">
        <f>R6+P7-O7</f>
        <v>-490000</v>
      </c>
      <c r="S7" s="10">
        <f>S6+Q7</f>
        <v>-481184.7465448534</v>
      </c>
      <c r="U7" s="9">
        <v>5</v>
      </c>
      <c r="V7" s="10">
        <f>2*H7</f>
        <v>220000</v>
      </c>
      <c r="W7" s="19"/>
      <c r="X7" s="10">
        <f>PV(0.06/12,U7,0,V7-W7)</f>
        <v>-214581.54703909135</v>
      </c>
      <c r="Y7" s="10">
        <f>Y6+W7-V7</f>
        <v>-940000</v>
      </c>
      <c r="Z7" s="10">
        <f>Z6+X7</f>
        <v>-923354.6663553265</v>
      </c>
      <c r="AB7" s="9">
        <v>5</v>
      </c>
      <c r="AC7" s="10">
        <f>O7/2</f>
        <v>65000</v>
      </c>
      <c r="AD7" s="19"/>
      <c r="AE7" s="10">
        <f>PV(0.06/12,AB7,0,AC7-AD7)</f>
        <v>-63399.0934433679</v>
      </c>
      <c r="AF7" s="10">
        <f>AF6+AD7-AC7</f>
        <v>-245000</v>
      </c>
      <c r="AG7" s="10">
        <f>AG6+AE7</f>
        <v>-240592.3732724267</v>
      </c>
    </row>
    <row r="8" spans="1:33" ht="12.75">
      <c r="A8" s="9">
        <v>6</v>
      </c>
      <c r="B8" s="21">
        <v>10000</v>
      </c>
      <c r="C8" s="10">
        <v>1000</v>
      </c>
      <c r="D8" s="18">
        <f>0.05*B8</f>
        <v>500</v>
      </c>
      <c r="E8" s="10">
        <f>D8*C8</f>
        <v>500000</v>
      </c>
      <c r="G8" s="9">
        <v>6</v>
      </c>
      <c r="H8" s="19">
        <v>30000</v>
      </c>
      <c r="J8" s="10">
        <f>PV(0.06/12,G8,0,H8-I8)</f>
        <v>-29115.542339089738</v>
      </c>
      <c r="K8" s="10">
        <f>K7+I8-H8</f>
        <v>-500000</v>
      </c>
      <c r="L8" s="10">
        <f>L7+J8</f>
        <v>-490792.875516753</v>
      </c>
      <c r="N8" s="9">
        <v>6</v>
      </c>
      <c r="O8" s="19">
        <v>120000</v>
      </c>
      <c r="P8" s="19"/>
      <c r="Q8" s="10">
        <f>PV(0.06/12,N8,0,O8-P8)</f>
        <v>-116462.16935635895</v>
      </c>
      <c r="R8" s="10">
        <f>R7+P8-O8</f>
        <v>-610000</v>
      </c>
      <c r="S8" s="10">
        <f>S7+Q8</f>
        <v>-597646.9159012124</v>
      </c>
      <c r="U8" s="9">
        <v>6</v>
      </c>
      <c r="V8" s="10">
        <f>2*H8</f>
        <v>60000</v>
      </c>
      <c r="W8" s="19"/>
      <c r="X8" s="10">
        <f>PV(0.06/12,U8,0,V8-W8)</f>
        <v>-58231.084678179475</v>
      </c>
      <c r="Y8" s="10">
        <f>Y7+W8-V8</f>
        <v>-1000000</v>
      </c>
      <c r="Z8" s="10">
        <f>Z7+X8</f>
        <v>-981585.751033506</v>
      </c>
      <c r="AB8" s="9">
        <v>6</v>
      </c>
      <c r="AC8" s="10">
        <f>O8/2</f>
        <v>60000</v>
      </c>
      <c r="AD8" s="19"/>
      <c r="AE8" s="10">
        <f>PV(0.06/12,AB8,0,AC8-AD8)</f>
        <v>-58231.084678179475</v>
      </c>
      <c r="AF8" s="10">
        <f>AF7+AD8-AC8</f>
        <v>-305000</v>
      </c>
      <c r="AG8" s="10">
        <f>AG7+AE8</f>
        <v>-298823.4579506062</v>
      </c>
    </row>
    <row r="9" spans="1:33" ht="12.75">
      <c r="A9" s="9">
        <v>7</v>
      </c>
      <c r="B9" s="21">
        <v>10000</v>
      </c>
      <c r="C9" s="10">
        <v>1000</v>
      </c>
      <c r="D9" s="18">
        <f>0.05*B9</f>
        <v>500</v>
      </c>
      <c r="E9" s="10">
        <f>D9*C9</f>
        <v>500000</v>
      </c>
      <c r="G9" s="9">
        <v>7</v>
      </c>
      <c r="I9" s="19">
        <f>E9</f>
        <v>500000</v>
      </c>
      <c r="J9" s="10">
        <f>PV(0.06/12,G9,0,H9-I9)</f>
        <v>482844.81491027767</v>
      </c>
      <c r="K9" s="10">
        <f>K8+I9-H9</f>
        <v>0</v>
      </c>
      <c r="L9" s="10">
        <f>L8+J9</f>
        <v>-7948.060606475337</v>
      </c>
      <c r="N9" s="9">
        <v>7</v>
      </c>
      <c r="O9" s="19">
        <v>100000</v>
      </c>
      <c r="P9" s="19"/>
      <c r="Q9" s="10">
        <f>PV(0.06/12,N9,0,O9-P9)</f>
        <v>-96568.96298205553</v>
      </c>
      <c r="R9" s="10">
        <f>R8+P9-O9</f>
        <v>-710000</v>
      </c>
      <c r="S9" s="10">
        <f>S8+Q9</f>
        <v>-694215.8788832679</v>
      </c>
      <c r="U9" s="9">
        <v>7</v>
      </c>
      <c r="V9" s="19"/>
      <c r="W9" s="19">
        <f>E9</f>
        <v>500000</v>
      </c>
      <c r="X9" s="10">
        <f>PV(0.06/12,U9,0,V9-W9)</f>
        <v>482844.81491027767</v>
      </c>
      <c r="Y9" s="10">
        <f>Y8+W9-V9</f>
        <v>-500000</v>
      </c>
      <c r="Z9" s="10">
        <f>Z8+X9</f>
        <v>-498740.93612322834</v>
      </c>
      <c r="AB9" s="9">
        <v>7</v>
      </c>
      <c r="AC9" s="10">
        <f>O9/2</f>
        <v>50000</v>
      </c>
      <c r="AD9" s="19"/>
      <c r="AE9" s="10">
        <f>PV(0.06/12,AB9,0,AC9-AD9)</f>
        <v>-48284.481491027764</v>
      </c>
      <c r="AF9" s="10">
        <f>AF8+AD9-AC9</f>
        <v>-355000</v>
      </c>
      <c r="AG9" s="10">
        <f>AG8+AE9</f>
        <v>-347107.93944163393</v>
      </c>
    </row>
    <row r="10" spans="1:33" ht="12.75">
      <c r="A10" s="9">
        <v>8</v>
      </c>
      <c r="B10" s="21">
        <v>10000</v>
      </c>
      <c r="C10" s="10">
        <v>1000</v>
      </c>
      <c r="D10" s="18">
        <f>0.05*B10</f>
        <v>500</v>
      </c>
      <c r="E10" s="10">
        <f>D10*C10</f>
        <v>500000</v>
      </c>
      <c r="G10" s="9">
        <v>8</v>
      </c>
      <c r="I10" s="19">
        <f>E10</f>
        <v>500000</v>
      </c>
      <c r="J10" s="10">
        <f>PV(0.06/12,G10,0,H10-I10)</f>
        <v>480442.6019007738</v>
      </c>
      <c r="K10" s="10">
        <f>K9+I10-H10</f>
        <v>500000</v>
      </c>
      <c r="L10" s="10">
        <f>L9+J10</f>
        <v>472494.5412942985</v>
      </c>
      <c r="N10" s="9">
        <v>8</v>
      </c>
      <c r="O10" s="19">
        <v>80000</v>
      </c>
      <c r="P10" s="19"/>
      <c r="Q10" s="10">
        <f>PV(0.06/12,N10,0,O10-P10)</f>
        <v>-76870.81630412381</v>
      </c>
      <c r="R10" s="10">
        <f>R9+P10-O10</f>
        <v>-790000</v>
      </c>
      <c r="S10" s="10">
        <f>S9+Q10</f>
        <v>-771086.6951873917</v>
      </c>
      <c r="U10" s="9">
        <v>8</v>
      </c>
      <c r="V10" s="19"/>
      <c r="W10" s="19">
        <f>E10</f>
        <v>500000</v>
      </c>
      <c r="X10" s="10">
        <f>PV(0.06/12,U10,0,V10-W10)</f>
        <v>480442.6019007738</v>
      </c>
      <c r="Y10" s="10">
        <f>Y9+W10-V10</f>
        <v>0</v>
      </c>
      <c r="Z10" s="10">
        <f>Z9+X10</f>
        <v>-18298.33422245452</v>
      </c>
      <c r="AB10" s="9">
        <v>8</v>
      </c>
      <c r="AC10" s="10">
        <f>O10/2</f>
        <v>40000</v>
      </c>
      <c r="AD10" s="19"/>
      <c r="AE10" s="10">
        <f>PV(0.06/12,AB10,0,AC10-AD10)</f>
        <v>-38435.40815206191</v>
      </c>
      <c r="AF10" s="10">
        <f>AF9+AD10-AC10</f>
        <v>-395000</v>
      </c>
      <c r="AG10" s="10">
        <f>AG9+AE10</f>
        <v>-385543.34759369586</v>
      </c>
    </row>
    <row r="11" spans="1:33" ht="12.75">
      <c r="A11" s="9">
        <v>9</v>
      </c>
      <c r="B11" s="21">
        <v>10000</v>
      </c>
      <c r="C11" s="10">
        <v>1000</v>
      </c>
      <c r="D11" s="18">
        <f>0.05*B11</f>
        <v>500</v>
      </c>
      <c r="E11" s="10">
        <f>D11*C11</f>
        <v>500000</v>
      </c>
      <c r="G11" s="9">
        <v>9</v>
      </c>
      <c r="I11" s="19">
        <f>E11</f>
        <v>500000</v>
      </c>
      <c r="J11" s="10">
        <f>PV(0.06/12,G11,0,H11-I11)</f>
        <v>478052.340199775</v>
      </c>
      <c r="K11" s="10">
        <f>K10+I11-H11</f>
        <v>1000000</v>
      </c>
      <c r="L11" s="10">
        <f>L10+J11</f>
        <v>950546.8814940734</v>
      </c>
      <c r="N11" s="9">
        <v>9</v>
      </c>
      <c r="O11" s="19">
        <v>60000</v>
      </c>
      <c r="P11" s="19"/>
      <c r="Q11" s="10">
        <f>PV(0.06/12,N11,0,O11-P11)</f>
        <v>-57366.280823973</v>
      </c>
      <c r="R11" s="10">
        <f>R10+P11-O11</f>
        <v>-850000</v>
      </c>
      <c r="S11" s="10">
        <f>S10+Q11</f>
        <v>-828452.9760113647</v>
      </c>
      <c r="U11" s="9">
        <v>9</v>
      </c>
      <c r="V11" s="19"/>
      <c r="W11" s="19">
        <f>E11</f>
        <v>500000</v>
      </c>
      <c r="X11" s="10">
        <f>PV(0.06/12,U11,0,V11-W11)</f>
        <v>478052.340199775</v>
      </c>
      <c r="Y11" s="10">
        <f>Y10+W11-V11</f>
        <v>500000</v>
      </c>
      <c r="Z11" s="10">
        <f>Z10+X11</f>
        <v>459754.0059773205</v>
      </c>
      <c r="AB11" s="9">
        <v>9</v>
      </c>
      <c r="AC11" s="10">
        <f>O11/2</f>
        <v>30000</v>
      </c>
      <c r="AD11" s="19"/>
      <c r="AE11" s="10">
        <f>PV(0.06/12,AB11,0,AC11-AD11)</f>
        <v>-28683.1404119865</v>
      </c>
      <c r="AF11" s="10">
        <f>AF10+AD11-AC11</f>
        <v>-425000</v>
      </c>
      <c r="AG11" s="10">
        <f>AG10+AE11</f>
        <v>-414226.48800568236</v>
      </c>
    </row>
    <row r="12" spans="1:33" ht="12.75">
      <c r="A12" s="9">
        <v>10</v>
      </c>
      <c r="B12" s="21">
        <v>10000</v>
      </c>
      <c r="C12" s="10">
        <v>1000</v>
      </c>
      <c r="D12" s="18">
        <f>0.05*B12</f>
        <v>500</v>
      </c>
      <c r="E12" s="10">
        <f>D12*C12</f>
        <v>500000</v>
      </c>
      <c r="G12" s="9">
        <v>10</v>
      </c>
      <c r="I12" s="19">
        <f>E12</f>
        <v>500000</v>
      </c>
      <c r="J12" s="10">
        <f>PV(0.06/12,G12,0,H12-I12)</f>
        <v>475673.97034803487</v>
      </c>
      <c r="K12" s="10">
        <f>K11+I12-H12</f>
        <v>1500000</v>
      </c>
      <c r="L12" s="10">
        <f>L11+J12</f>
        <v>1426220.8518421082</v>
      </c>
      <c r="N12" s="9">
        <v>10</v>
      </c>
      <c r="O12" s="19">
        <v>90000</v>
      </c>
      <c r="P12" s="19"/>
      <c r="Q12" s="10">
        <f>PV(0.06/12,N12,0,O12-P12)</f>
        <v>-85621.31466264628</v>
      </c>
      <c r="R12" s="10">
        <f>R11+P12-O12</f>
        <v>-940000</v>
      </c>
      <c r="S12" s="10">
        <f>S11+Q12</f>
        <v>-914074.290674011</v>
      </c>
      <c r="U12" s="9">
        <v>10</v>
      </c>
      <c r="V12" s="19"/>
      <c r="W12" s="19">
        <f>E12</f>
        <v>500000</v>
      </c>
      <c r="X12" s="10">
        <f>PV(0.06/12,U12,0,V12-W12)</f>
        <v>475673.97034803487</v>
      </c>
      <c r="Y12" s="10">
        <f>Y11+W12-V12</f>
        <v>1000000</v>
      </c>
      <c r="Z12" s="10">
        <f>Z11+X12</f>
        <v>935427.9763253554</v>
      </c>
      <c r="AB12" s="9">
        <v>10</v>
      </c>
      <c r="AC12" s="10">
        <f>O12/2</f>
        <v>45000</v>
      </c>
      <c r="AD12" s="19"/>
      <c r="AE12" s="10">
        <f>PV(0.06/12,AB12,0,AC12-AD12)</f>
        <v>-42810.65733132314</v>
      </c>
      <c r="AF12" s="10">
        <f>AF11+AD12-AC12</f>
        <v>-470000</v>
      </c>
      <c r="AG12" s="10">
        <f>AG11+AE12</f>
        <v>-457037.1453370055</v>
      </c>
    </row>
    <row r="13" spans="1:33" ht="12.75">
      <c r="A13" s="9">
        <v>11</v>
      </c>
      <c r="B13" s="21">
        <v>10000</v>
      </c>
      <c r="C13" s="10">
        <v>1000</v>
      </c>
      <c r="D13" s="18">
        <f>0.05*B13</f>
        <v>500</v>
      </c>
      <c r="E13" s="10">
        <f>D13*C13</f>
        <v>500000</v>
      </c>
      <c r="G13" s="9">
        <v>11</v>
      </c>
      <c r="I13" s="19">
        <f>E13</f>
        <v>500000</v>
      </c>
      <c r="J13" s="10">
        <f>PV(0.06/12,G13,0,H13-I13)</f>
        <v>473307.43318212434</v>
      </c>
      <c r="K13" s="10">
        <f>K12+I13-H13</f>
        <v>2000000</v>
      </c>
      <c r="L13" s="10">
        <f>L12+J13</f>
        <v>1899528.2850242325</v>
      </c>
      <c r="N13" s="9">
        <v>11</v>
      </c>
      <c r="O13" s="19">
        <v>40000</v>
      </c>
      <c r="P13" s="19"/>
      <c r="Q13" s="10">
        <f>PV(0.06/12,N13,0,O13-P13)</f>
        <v>-37864.59465456995</v>
      </c>
      <c r="R13" s="10">
        <f>R12+P13-O13</f>
        <v>-980000</v>
      </c>
      <c r="S13" s="10">
        <f>S12+Q13</f>
        <v>-951938.885328581</v>
      </c>
      <c r="U13" s="9">
        <v>11</v>
      </c>
      <c r="V13" s="19"/>
      <c r="W13" s="19">
        <f>E13</f>
        <v>500000</v>
      </c>
      <c r="X13" s="10">
        <f>PV(0.06/12,U13,0,V13-W13)</f>
        <v>473307.43318212434</v>
      </c>
      <c r="Y13" s="10">
        <f>Y12+W13-V13</f>
        <v>1500000</v>
      </c>
      <c r="Z13" s="10">
        <f>Z12+X13</f>
        <v>1408735.4095074798</v>
      </c>
      <c r="AB13" s="9">
        <v>11</v>
      </c>
      <c r="AC13" s="10">
        <f>O13/2</f>
        <v>20000</v>
      </c>
      <c r="AD13" s="19"/>
      <c r="AE13" s="10">
        <f>PV(0.06/12,AB13,0,AC13-AD13)</f>
        <v>-18932.297327284974</v>
      </c>
      <c r="AF13" s="10">
        <f>AF12+AD13-AC13</f>
        <v>-490000</v>
      </c>
      <c r="AG13" s="10">
        <f>AG12+AE13</f>
        <v>-475969.4426642905</v>
      </c>
    </row>
    <row r="14" spans="1:33" ht="12.75">
      <c r="A14" s="9">
        <v>12</v>
      </c>
      <c r="B14" s="21">
        <v>10000</v>
      </c>
      <c r="C14" s="10">
        <v>1000</v>
      </c>
      <c r="D14" s="18">
        <f>0.05*B14</f>
        <v>500</v>
      </c>
      <c r="E14" s="10">
        <f>D14*C14</f>
        <v>500000</v>
      </c>
      <c r="G14" s="9">
        <v>12</v>
      </c>
      <c r="I14" s="19">
        <f>E14</f>
        <v>500000</v>
      </c>
      <c r="J14" s="10">
        <f>PV(0.06/12,G14,0,H14-I14)</f>
        <v>470952.6698329596</v>
      </c>
      <c r="K14" s="10">
        <f>K13+I14-H14</f>
        <v>2500000</v>
      </c>
      <c r="L14" s="10">
        <f>L13+J14</f>
        <v>2370480.954857192</v>
      </c>
      <c r="N14" s="9">
        <v>12</v>
      </c>
      <c r="O14" s="19">
        <v>20000</v>
      </c>
      <c r="P14" s="19"/>
      <c r="Q14" s="10">
        <f>PV(0.06/12,N14,0,O14-P14)</f>
        <v>-18838.106793318384</v>
      </c>
      <c r="R14" s="10">
        <f>R13+P14-O14</f>
        <v>-1000000</v>
      </c>
      <c r="S14" s="10">
        <f>S13+Q14</f>
        <v>-970776.9921218994</v>
      </c>
      <c r="U14" s="9">
        <v>12</v>
      </c>
      <c r="V14" s="19"/>
      <c r="W14" s="19">
        <f>E14</f>
        <v>500000</v>
      </c>
      <c r="X14" s="10">
        <f>PV(0.06/12,U14,0,V14-W14)</f>
        <v>470952.6698329596</v>
      </c>
      <c r="Y14" s="10">
        <f>Y13+W14-V14</f>
        <v>2000000</v>
      </c>
      <c r="Z14" s="10">
        <f>Z13+X14</f>
        <v>1879688.0793404393</v>
      </c>
      <c r="AB14" s="9">
        <v>12</v>
      </c>
      <c r="AC14" s="10">
        <f>O14/2</f>
        <v>10000</v>
      </c>
      <c r="AD14" s="19"/>
      <c r="AE14" s="10">
        <f>PV(0.06/12,AB14,0,AC14-AD14)</f>
        <v>-9419.053396659192</v>
      </c>
      <c r="AF14" s="10">
        <f>AF13+AD14-AC14</f>
        <v>-500000</v>
      </c>
      <c r="AG14" s="10">
        <f>AG13+AE14</f>
        <v>-485388.4960609497</v>
      </c>
    </row>
    <row r="15" spans="1:33" ht="12.75">
      <c r="A15" s="9">
        <v>13</v>
      </c>
      <c r="B15" s="18">
        <v>20000</v>
      </c>
      <c r="C15">
        <v>250</v>
      </c>
      <c r="D15" s="18">
        <f>0.05*B15</f>
        <v>1000</v>
      </c>
      <c r="E15" s="10">
        <f>D15*C15</f>
        <v>250000</v>
      </c>
      <c r="G15" s="9">
        <v>13</v>
      </c>
      <c r="I15" s="19">
        <f>E15</f>
        <v>250000</v>
      </c>
      <c r="J15" s="10">
        <f>PV(0.06/12,G15,0,H15-I15)</f>
        <v>234304.810862169</v>
      </c>
      <c r="K15" s="10">
        <f>K14+I15-H15</f>
        <v>2750000</v>
      </c>
      <c r="L15" s="10">
        <f>L14+J15</f>
        <v>2604785.765719361</v>
      </c>
      <c r="N15" s="9">
        <v>13</v>
      </c>
      <c r="O15" s="19"/>
      <c r="P15" s="19">
        <f>E15</f>
        <v>250000</v>
      </c>
      <c r="Q15" s="10">
        <f>PV(0.06/12,N15,0,O15-P15)</f>
        <v>234304.810862169</v>
      </c>
      <c r="R15" s="10">
        <f>R14+P15-O15</f>
        <v>-750000</v>
      </c>
      <c r="S15" s="10">
        <f>S14+Q15</f>
        <v>-736472.1812597304</v>
      </c>
      <c r="U15" s="9">
        <v>13</v>
      </c>
      <c r="V15" s="19"/>
      <c r="W15" s="19">
        <f>E15</f>
        <v>250000</v>
      </c>
      <c r="X15" s="10">
        <f>PV(0.06/12,U15,0,V15-W15)</f>
        <v>234304.810862169</v>
      </c>
      <c r="Y15" s="10">
        <f>Y14+W15-V15</f>
        <v>2250000</v>
      </c>
      <c r="Z15" s="10">
        <f>Z14+X15</f>
        <v>2113992.8902026084</v>
      </c>
      <c r="AB15" s="9">
        <v>13</v>
      </c>
      <c r="AC15" s="19"/>
      <c r="AD15" s="19">
        <f>E15</f>
        <v>250000</v>
      </c>
      <c r="AE15" s="10">
        <f>PV(0.06/12,AB15,0,AC15-AD15)</f>
        <v>234304.810862169</v>
      </c>
      <c r="AF15" s="10">
        <f>AF14+AD15-AC15</f>
        <v>-250000</v>
      </c>
      <c r="AG15" s="10">
        <f>AG14+AE15</f>
        <v>-251083.6851987807</v>
      </c>
    </row>
    <row r="16" spans="1:33" ht="12.75">
      <c r="A16" s="9">
        <v>14</v>
      </c>
      <c r="B16" s="18">
        <v>20000</v>
      </c>
      <c r="C16">
        <v>250</v>
      </c>
      <c r="D16" s="18">
        <f>0.05*B16</f>
        <v>1000</v>
      </c>
      <c r="E16" s="10">
        <f>D16*C16</f>
        <v>250000</v>
      </c>
      <c r="G16" s="9">
        <v>14</v>
      </c>
      <c r="I16" s="19">
        <f>E16</f>
        <v>250000</v>
      </c>
      <c r="J16" s="10">
        <f>PV(0.06/12,G16,0,H16-I16)</f>
        <v>233139.1152857403</v>
      </c>
      <c r="K16" s="10">
        <f>K15+I16-H16</f>
        <v>3000000</v>
      </c>
      <c r="L16" s="10">
        <f>L15+J16</f>
        <v>2837924.8810051014</v>
      </c>
      <c r="N16" s="9">
        <v>14</v>
      </c>
      <c r="O16" s="19"/>
      <c r="P16" s="19">
        <f>E16</f>
        <v>250000</v>
      </c>
      <c r="Q16" s="10">
        <f>PV(0.06/12,N16,0,O16-P16)</f>
        <v>233139.1152857403</v>
      </c>
      <c r="R16" s="10">
        <f>R15+P16-O16</f>
        <v>-500000</v>
      </c>
      <c r="S16" s="10">
        <f>S15+Q16</f>
        <v>-503333.0659739901</v>
      </c>
      <c r="U16" s="9">
        <v>14</v>
      </c>
      <c r="V16" s="19"/>
      <c r="W16" s="19">
        <f>E16</f>
        <v>250000</v>
      </c>
      <c r="X16" s="10">
        <f>PV(0.06/12,U16,0,V16-W16)</f>
        <v>233139.1152857403</v>
      </c>
      <c r="Y16" s="10">
        <f>Y15+W16-V16</f>
        <v>2500000</v>
      </c>
      <c r="Z16" s="10">
        <f>Z15+X16</f>
        <v>2347132.0054883487</v>
      </c>
      <c r="AB16" s="9">
        <v>14</v>
      </c>
      <c r="AC16" s="19"/>
      <c r="AD16" s="19">
        <f>E16</f>
        <v>250000</v>
      </c>
      <c r="AE16" s="10">
        <f>PV(0.06/12,AB16,0,AC16-AD16)</f>
        <v>233139.1152857403</v>
      </c>
      <c r="AF16" s="10">
        <f>AF15+AD16-AC16</f>
        <v>0</v>
      </c>
      <c r="AG16" s="10">
        <f>AG15+AE16</f>
        <v>-17944.56991304041</v>
      </c>
    </row>
    <row r="17" spans="1:33" ht="12.75">
      <c r="A17" s="9">
        <v>15</v>
      </c>
      <c r="B17" s="18">
        <v>20000</v>
      </c>
      <c r="C17">
        <v>250</v>
      </c>
      <c r="D17" s="18">
        <f>0.05*B17</f>
        <v>1000</v>
      </c>
      <c r="E17" s="10">
        <f>D17*C17</f>
        <v>250000</v>
      </c>
      <c r="G17" s="9">
        <v>15</v>
      </c>
      <c r="I17" s="19">
        <f>E17</f>
        <v>250000</v>
      </c>
      <c r="J17" s="10">
        <f>PV(0.06/12,G17,0,H17-I17)</f>
        <v>231979.21918979136</v>
      </c>
      <c r="K17" s="10">
        <f>K16+I17-H17</f>
        <v>3250000</v>
      </c>
      <c r="L17" s="10">
        <f>L16+J17</f>
        <v>3069904.100194893</v>
      </c>
      <c r="N17" s="9">
        <v>15</v>
      </c>
      <c r="O17" s="19"/>
      <c r="P17" s="19">
        <f>E17</f>
        <v>250000</v>
      </c>
      <c r="Q17" s="10">
        <f>PV(0.06/12,N17,0,O17-P17)</f>
        <v>231979.21918979136</v>
      </c>
      <c r="R17" s="10">
        <f>R16+P17-O17</f>
        <v>-250000</v>
      </c>
      <c r="S17" s="10">
        <f>S16+Q17</f>
        <v>-271353.8467841987</v>
      </c>
      <c r="U17" s="9">
        <v>15</v>
      </c>
      <c r="V17" s="19"/>
      <c r="W17" s="19">
        <f>E17</f>
        <v>250000</v>
      </c>
      <c r="X17" s="10">
        <f>PV(0.06/12,U17,0,V17-W17)</f>
        <v>231979.21918979136</v>
      </c>
      <c r="Y17" s="10">
        <f>Y16+W17-V17</f>
        <v>2750000</v>
      </c>
      <c r="Z17" s="10">
        <f>Z16+X17</f>
        <v>2579111.22467814</v>
      </c>
      <c r="AB17" s="9">
        <v>15</v>
      </c>
      <c r="AC17" s="19"/>
      <c r="AD17" s="19">
        <f>E17</f>
        <v>250000</v>
      </c>
      <c r="AE17" s="10">
        <f>PV(0.06/12,AB17,0,AC17-AD17)</f>
        <v>231979.21918979136</v>
      </c>
      <c r="AF17" s="10">
        <f>AF16+AD17-AC17</f>
        <v>250000</v>
      </c>
      <c r="AG17" s="10">
        <f>AG16+AE17</f>
        <v>214034.64927675095</v>
      </c>
    </row>
    <row r="18" spans="1:33" ht="12.75">
      <c r="A18" s="9">
        <v>16</v>
      </c>
      <c r="B18" s="18">
        <v>20000</v>
      </c>
      <c r="C18">
        <v>250</v>
      </c>
      <c r="D18" s="18">
        <f>0.05*B18</f>
        <v>1000</v>
      </c>
      <c r="E18" s="10">
        <f>D18*C18</f>
        <v>250000</v>
      </c>
      <c r="G18" s="9">
        <v>16</v>
      </c>
      <c r="I18" s="19">
        <f>E18</f>
        <v>250000</v>
      </c>
      <c r="J18" s="10">
        <f>PV(0.06/12,G18,0,H18-I18)</f>
        <v>230825.09372118546</v>
      </c>
      <c r="K18" s="10">
        <f>K17+I18-H18</f>
        <v>3500000</v>
      </c>
      <c r="L18" s="10">
        <f>L17+J18</f>
        <v>3300729.193916078</v>
      </c>
      <c r="N18" s="9">
        <v>16</v>
      </c>
      <c r="O18" s="19"/>
      <c r="P18" s="19">
        <f>E18</f>
        <v>250000</v>
      </c>
      <c r="Q18" s="10">
        <f>PV(0.06/12,N18,0,O18-P18)</f>
        <v>230825.09372118546</v>
      </c>
      <c r="R18" s="10">
        <f>R17+P18-O18</f>
        <v>0</v>
      </c>
      <c r="S18" s="10">
        <f>S17+Q18</f>
        <v>-40528.75306301325</v>
      </c>
      <c r="U18" s="9">
        <v>16</v>
      </c>
      <c r="V18" s="19"/>
      <c r="W18" s="19">
        <f>E18</f>
        <v>250000</v>
      </c>
      <c r="X18" s="10">
        <f>PV(0.06/12,U18,0,V18-W18)</f>
        <v>230825.09372118546</v>
      </c>
      <c r="Y18" s="10">
        <f>Y17+W18-V18</f>
        <v>3000000</v>
      </c>
      <c r="Z18" s="10">
        <f>Z17+X18</f>
        <v>2809936.3183993255</v>
      </c>
      <c r="AB18" s="9">
        <v>16</v>
      </c>
      <c r="AC18" s="19"/>
      <c r="AD18" s="19">
        <f>E18</f>
        <v>250000</v>
      </c>
      <c r="AE18" s="10">
        <f>PV(0.06/12,AB18,0,AC18-AD18)</f>
        <v>230825.09372118546</v>
      </c>
      <c r="AF18" s="10">
        <f>AF17+AD18-AC18</f>
        <v>500000</v>
      </c>
      <c r="AG18" s="10">
        <f>AG17+AE18</f>
        <v>444859.74299793644</v>
      </c>
    </row>
    <row r="19" spans="1:33" ht="12.75">
      <c r="A19" s="9">
        <v>17</v>
      </c>
      <c r="B19" s="18">
        <v>20000</v>
      </c>
      <c r="C19">
        <v>250</v>
      </c>
      <c r="D19" s="18">
        <f>0.05*B19</f>
        <v>1000</v>
      </c>
      <c r="E19" s="10">
        <f>D19*C19</f>
        <v>250000</v>
      </c>
      <c r="G19" s="9">
        <v>17</v>
      </c>
      <c r="I19" s="19">
        <f>E19</f>
        <v>250000</v>
      </c>
      <c r="J19" s="10">
        <f>PV(0.06/12,G19,0,H19-I19)</f>
        <v>229676.7101703338</v>
      </c>
      <c r="K19" s="10">
        <f>K18+I19-H19</f>
        <v>3750000</v>
      </c>
      <c r="L19" s="10">
        <f>L18+J19</f>
        <v>3530405.904086412</v>
      </c>
      <c r="N19" s="9">
        <v>17</v>
      </c>
      <c r="O19" s="19"/>
      <c r="P19" s="19">
        <f>E19</f>
        <v>250000</v>
      </c>
      <c r="Q19" s="10">
        <f>PV(0.06/12,N19,0,O19-P19)</f>
        <v>229676.7101703338</v>
      </c>
      <c r="R19" s="10">
        <f>R18+P19-O19</f>
        <v>250000</v>
      </c>
      <c r="S19" s="10">
        <f>S18+Q19</f>
        <v>189147.95710732054</v>
      </c>
      <c r="U19" s="9">
        <v>17</v>
      </c>
      <c r="V19" s="19"/>
      <c r="W19" s="19">
        <f>E19</f>
        <v>250000</v>
      </c>
      <c r="X19" s="10">
        <f>PV(0.06/12,U19,0,V19-W19)</f>
        <v>229676.7101703338</v>
      </c>
      <c r="Y19" s="10">
        <f>Y18+W19-V19</f>
        <v>3250000</v>
      </c>
      <c r="Z19" s="10">
        <f>Z18+X19</f>
        <v>3039613.028569659</v>
      </c>
      <c r="AB19" s="9">
        <v>17</v>
      </c>
      <c r="AC19" s="19"/>
      <c r="AD19" s="19">
        <f>E19</f>
        <v>250000</v>
      </c>
      <c r="AE19" s="10">
        <f>PV(0.06/12,AB19,0,AC19-AD19)</f>
        <v>229676.7101703338</v>
      </c>
      <c r="AF19" s="10">
        <f>AF18+AD19-AC19</f>
        <v>750000</v>
      </c>
      <c r="AG19" s="10">
        <f>AG18+AE19</f>
        <v>674536.4531682702</v>
      </c>
    </row>
    <row r="20" spans="1:33" ht="12.75">
      <c r="A20" s="9">
        <v>18</v>
      </c>
      <c r="B20" s="18">
        <v>20000</v>
      </c>
      <c r="C20">
        <v>250</v>
      </c>
      <c r="D20" s="18">
        <f>0.05*B20</f>
        <v>1000</v>
      </c>
      <c r="E20" s="10">
        <f>D20*C20</f>
        <v>250000</v>
      </c>
      <c r="G20" s="9">
        <v>18</v>
      </c>
      <c r="I20" s="19">
        <f>E20</f>
        <v>250000</v>
      </c>
      <c r="J20" s="10">
        <f>PV(0.06/12,G20,0,H20-I20)</f>
        <v>228534.03997048145</v>
      </c>
      <c r="K20" s="10">
        <f>K19+I20-H20</f>
        <v>4000000</v>
      </c>
      <c r="L20" s="10">
        <f>L19+J20</f>
        <v>3758939.9440568932</v>
      </c>
      <c r="N20" s="9">
        <v>18</v>
      </c>
      <c r="O20" s="19"/>
      <c r="P20" s="19">
        <f>E20</f>
        <v>250000</v>
      </c>
      <c r="Q20" s="10">
        <f>PV(0.06/12,N20,0,O20-P20)</f>
        <v>228534.03997048145</v>
      </c>
      <c r="R20" s="10">
        <f>R19+P20-O20</f>
        <v>500000</v>
      </c>
      <c r="S20" s="10">
        <f>S19+Q20</f>
        <v>417681.99707780196</v>
      </c>
      <c r="U20" s="9">
        <v>18</v>
      </c>
      <c r="V20" s="19"/>
      <c r="W20" s="19">
        <f>E20</f>
        <v>250000</v>
      </c>
      <c r="X20" s="10">
        <f>PV(0.06/12,U20,0,V20-W20)</f>
        <v>228534.03997048145</v>
      </c>
      <c r="Y20" s="10">
        <f>Y19+W20-V20</f>
        <v>3500000</v>
      </c>
      <c r="Z20" s="10">
        <f>Z19+X20</f>
        <v>3268147.0685401405</v>
      </c>
      <c r="AB20" s="9">
        <v>18</v>
      </c>
      <c r="AC20" s="19"/>
      <c r="AD20" s="19">
        <f>E20</f>
        <v>250000</v>
      </c>
      <c r="AE20" s="10">
        <f>PV(0.06/12,AB20,0,AC20-AD20)</f>
        <v>228534.03997048145</v>
      </c>
      <c r="AF20" s="10">
        <f>AF19+AD20-AC20</f>
        <v>1000000</v>
      </c>
      <c r="AG20" s="10">
        <f>AG19+AE20</f>
        <v>903070.4931387516</v>
      </c>
    </row>
    <row r="21" spans="1:33" ht="12.75">
      <c r="A21" s="9">
        <v>19</v>
      </c>
      <c r="B21" s="18">
        <v>20000</v>
      </c>
      <c r="C21">
        <v>250</v>
      </c>
      <c r="D21" s="18">
        <f>0.05*B21</f>
        <v>1000</v>
      </c>
      <c r="E21" s="10">
        <f>D21*C21</f>
        <v>250000</v>
      </c>
      <c r="G21" s="9">
        <v>19</v>
      </c>
      <c r="I21" s="19">
        <f>E21</f>
        <v>250000</v>
      </c>
      <c r="J21" s="10">
        <f>PV(0.06/12,G21,0,H21-I21)</f>
        <v>227397.05469699646</v>
      </c>
      <c r="K21" s="10">
        <f>K20+I21-H21</f>
        <v>4250000</v>
      </c>
      <c r="L21" s="10">
        <f>L20+J21</f>
        <v>3986336.9987538895</v>
      </c>
      <c r="N21" s="9">
        <v>19</v>
      </c>
      <c r="O21" s="19"/>
      <c r="P21" s="19">
        <f>E21</f>
        <v>250000</v>
      </c>
      <c r="Q21" s="10">
        <f>PV(0.06/12,N21,0,O21-P21)</f>
        <v>227397.05469699646</v>
      </c>
      <c r="R21" s="10">
        <f>R20+P21-O21</f>
        <v>750000</v>
      </c>
      <c r="S21" s="10">
        <f>S20+Q21</f>
        <v>645079.0517747984</v>
      </c>
      <c r="U21" s="9">
        <v>19</v>
      </c>
      <c r="V21" s="19"/>
      <c r="W21" s="19">
        <f>E21</f>
        <v>250000</v>
      </c>
      <c r="X21" s="10">
        <f>PV(0.06/12,U21,0,V21-W21)</f>
        <v>227397.05469699646</v>
      </c>
      <c r="Y21" s="10">
        <f>Y20+W21-V21</f>
        <v>3750000</v>
      </c>
      <c r="Z21" s="10">
        <f>Z20+X21</f>
        <v>3495544.1232371368</v>
      </c>
      <c r="AB21" s="9">
        <v>19</v>
      </c>
      <c r="AC21" s="19"/>
      <c r="AD21" s="19">
        <f>E21</f>
        <v>250000</v>
      </c>
      <c r="AE21" s="10">
        <f>PV(0.06/12,AB21,0,AC21-AD21)</f>
        <v>227397.05469699646</v>
      </c>
      <c r="AF21" s="10">
        <f>AF20+AD21-AC21</f>
        <v>1250000</v>
      </c>
      <c r="AG21" s="10">
        <f>AG20+AE21</f>
        <v>1130467.5478357482</v>
      </c>
    </row>
    <row r="22" spans="1:33" ht="12.75">
      <c r="A22" s="9">
        <v>20</v>
      </c>
      <c r="B22" s="18">
        <v>20000</v>
      </c>
      <c r="C22">
        <v>250</v>
      </c>
      <c r="D22" s="18">
        <f>0.05*B22</f>
        <v>1000</v>
      </c>
      <c r="E22" s="10">
        <f>D22*C22</f>
        <v>250000</v>
      </c>
      <c r="G22" s="9">
        <v>20</v>
      </c>
      <c r="I22" s="19">
        <f>E22</f>
        <v>250000</v>
      </c>
      <c r="J22" s="10">
        <f>PV(0.06/12,G22,0,H22-I22)</f>
        <v>226265.72606666316</v>
      </c>
      <c r="K22" s="10">
        <f>K21+I22-H22</f>
        <v>4500000</v>
      </c>
      <c r="L22" s="10">
        <f>L21+J22</f>
        <v>4212602.724820552</v>
      </c>
      <c r="N22" s="9">
        <v>20</v>
      </c>
      <c r="O22" s="19"/>
      <c r="P22" s="19">
        <f>E22</f>
        <v>250000</v>
      </c>
      <c r="Q22" s="10">
        <f>PV(0.06/12,N22,0,O22-P22)</f>
        <v>226265.72606666316</v>
      </c>
      <c r="R22" s="10">
        <f>R21+P22-O22</f>
        <v>1000000</v>
      </c>
      <c r="S22" s="10">
        <f>S21+Q22</f>
        <v>871344.7778414616</v>
      </c>
      <c r="U22" s="9">
        <v>20</v>
      </c>
      <c r="V22" s="19"/>
      <c r="W22" s="19">
        <f>E22</f>
        <v>250000</v>
      </c>
      <c r="X22" s="10">
        <f>PV(0.06/12,U22,0,V22-W22)</f>
        <v>226265.72606666316</v>
      </c>
      <c r="Y22" s="10">
        <f>Y21+W22-V22</f>
        <v>4000000</v>
      </c>
      <c r="Z22" s="10">
        <f>Z21+X22</f>
        <v>3721809.8493037997</v>
      </c>
      <c r="AB22" s="9">
        <v>20</v>
      </c>
      <c r="AC22" s="19"/>
      <c r="AD22" s="19">
        <f>E22</f>
        <v>250000</v>
      </c>
      <c r="AE22" s="10">
        <f>PV(0.06/12,AB22,0,AC22-AD22)</f>
        <v>226265.72606666316</v>
      </c>
      <c r="AF22" s="10">
        <f>AF21+AD22-AC22</f>
        <v>1500000</v>
      </c>
      <c r="AG22" s="10">
        <f>AG21+AE22</f>
        <v>1356733.2739024113</v>
      </c>
    </row>
    <row r="23" spans="1:33" ht="12.75">
      <c r="A23" s="9">
        <v>21</v>
      </c>
      <c r="B23" s="18">
        <v>20000</v>
      </c>
      <c r="C23">
        <v>250</v>
      </c>
      <c r="D23" s="18">
        <f>0.05*B23</f>
        <v>1000</v>
      </c>
      <c r="E23" s="10">
        <f>D23*C23</f>
        <v>250000</v>
      </c>
      <c r="G23" s="9">
        <v>21</v>
      </c>
      <c r="I23" s="19">
        <f>E23</f>
        <v>250000</v>
      </c>
      <c r="J23" s="10">
        <f>PV(0.06/12,G23,0,H23-I23)</f>
        <v>225140.02593697832</v>
      </c>
      <c r="K23" s="10">
        <f>K22+I23-H23</f>
        <v>4750000</v>
      </c>
      <c r="L23" s="10">
        <f>L22+J23</f>
        <v>4437742.75075753</v>
      </c>
      <c r="N23" s="9">
        <v>21</v>
      </c>
      <c r="O23" s="19"/>
      <c r="P23" s="19">
        <f>E23</f>
        <v>250000</v>
      </c>
      <c r="Q23" s="10">
        <f>PV(0.06/12,N23,0,O23-P23)</f>
        <v>225140.02593697832</v>
      </c>
      <c r="R23" s="10">
        <f>R22+P23-O23</f>
        <v>1250000</v>
      </c>
      <c r="S23" s="10">
        <f>S22+Q23</f>
        <v>1096484.80377844</v>
      </c>
      <c r="U23" s="9">
        <v>21</v>
      </c>
      <c r="V23" s="19"/>
      <c r="W23" s="19">
        <f>E23</f>
        <v>250000</v>
      </c>
      <c r="X23" s="10">
        <f>PV(0.06/12,U23,0,V23-W23)</f>
        <v>225140.02593697832</v>
      </c>
      <c r="Y23" s="10">
        <f>Y22+W23-V23</f>
        <v>4250000</v>
      </c>
      <c r="Z23" s="10">
        <f>Z22+X23</f>
        <v>3946949.875240778</v>
      </c>
      <c r="AB23" s="9">
        <v>21</v>
      </c>
      <c r="AC23" s="19"/>
      <c r="AD23" s="19">
        <f>E23</f>
        <v>250000</v>
      </c>
      <c r="AE23" s="10">
        <f>PV(0.06/12,AB23,0,AC23-AD23)</f>
        <v>225140.02593697832</v>
      </c>
      <c r="AF23" s="10">
        <f>AF22+AD23-AC23</f>
        <v>1750000</v>
      </c>
      <c r="AG23" s="10">
        <f>AG22+AE23</f>
        <v>1581873.2998393897</v>
      </c>
    </row>
    <row r="24" spans="1:33" ht="12.75">
      <c r="A24" s="9">
        <v>22</v>
      </c>
      <c r="B24" s="18">
        <v>20000</v>
      </c>
      <c r="C24">
        <v>250</v>
      </c>
      <c r="D24" s="18">
        <f>0.05*B24</f>
        <v>1000</v>
      </c>
      <c r="E24" s="10">
        <f>D24*C24</f>
        <v>250000</v>
      </c>
      <c r="G24" s="9">
        <v>22</v>
      </c>
      <c r="I24" s="19">
        <f>E24</f>
        <v>250000</v>
      </c>
      <c r="J24" s="10">
        <f>PV(0.06/12,G24,0,H24-I24)</f>
        <v>224019.92630545108</v>
      </c>
      <c r="K24" s="10">
        <f>K23+I24-H24</f>
        <v>5000000</v>
      </c>
      <c r="L24" s="10">
        <f>L23+J24</f>
        <v>4661762.677062982</v>
      </c>
      <c r="N24" s="9">
        <v>22</v>
      </c>
      <c r="O24" s="19"/>
      <c r="P24" s="19">
        <f>E24</f>
        <v>250000</v>
      </c>
      <c r="Q24" s="10">
        <f>PV(0.06/12,N24,0,O24-P24)</f>
        <v>224019.92630545108</v>
      </c>
      <c r="R24" s="10">
        <f>R23+P24-O24</f>
        <v>1500000</v>
      </c>
      <c r="S24" s="10">
        <f>S23+Q24</f>
        <v>1320504.7300838912</v>
      </c>
      <c r="U24" s="9">
        <v>22</v>
      </c>
      <c r="V24" s="19"/>
      <c r="W24" s="19">
        <f>E24</f>
        <v>250000</v>
      </c>
      <c r="X24" s="10">
        <f>PV(0.06/12,U24,0,V24-W24)</f>
        <v>224019.92630545108</v>
      </c>
      <c r="Y24" s="10">
        <f>Y23+W24-V24</f>
        <v>4500000</v>
      </c>
      <c r="Z24" s="10">
        <f>Z23+X24</f>
        <v>4170969.801546229</v>
      </c>
      <c r="AB24" s="9">
        <v>22</v>
      </c>
      <c r="AC24" s="19"/>
      <c r="AD24" s="19">
        <f>E24</f>
        <v>250000</v>
      </c>
      <c r="AE24" s="10">
        <f>PV(0.06/12,AB24,0,AC24-AD24)</f>
        <v>224019.92630545108</v>
      </c>
      <c r="AF24" s="10">
        <f>AF23+AD24-AC24</f>
        <v>2000000</v>
      </c>
      <c r="AG24" s="10">
        <f>AG23+AE24</f>
        <v>1805893.226144841</v>
      </c>
    </row>
    <row r="25" spans="1:33" ht="12.75">
      <c r="A25" s="9">
        <v>23</v>
      </c>
      <c r="B25" s="18">
        <v>20000</v>
      </c>
      <c r="C25">
        <v>250</v>
      </c>
      <c r="D25" s="18">
        <f>0.05*B25</f>
        <v>1000</v>
      </c>
      <c r="E25" s="10">
        <f>D25*C25</f>
        <v>250000</v>
      </c>
      <c r="G25" s="9">
        <v>23</v>
      </c>
      <c r="I25" s="19">
        <f>E25</f>
        <v>250000</v>
      </c>
      <c r="J25" s="10">
        <f>PV(0.06/12,G25,0,H25-I25)</f>
        <v>222905.39930890658</v>
      </c>
      <c r="K25" s="10">
        <f>K24+I25-H25</f>
        <v>5250000</v>
      </c>
      <c r="L25" s="10">
        <f>L24+J25</f>
        <v>4884668.076371889</v>
      </c>
      <c r="N25" s="9">
        <v>23</v>
      </c>
      <c r="O25" s="19"/>
      <c r="P25" s="19">
        <f>E25</f>
        <v>250000</v>
      </c>
      <c r="Q25" s="10">
        <f>PV(0.06/12,N25,0,O25-P25)</f>
        <v>222905.39930890658</v>
      </c>
      <c r="R25" s="10">
        <f>R24+P25-O25</f>
        <v>1750000</v>
      </c>
      <c r="S25" s="10">
        <f>S24+Q25</f>
        <v>1543410.1293927978</v>
      </c>
      <c r="U25" s="9">
        <v>23</v>
      </c>
      <c r="V25" s="19"/>
      <c r="W25" s="19">
        <f>E25</f>
        <v>250000</v>
      </c>
      <c r="X25" s="10">
        <f>PV(0.06/12,U25,0,V25-W25)</f>
        <v>222905.39930890658</v>
      </c>
      <c r="Y25" s="10">
        <f>Y24+W25-V25</f>
        <v>4750000</v>
      </c>
      <c r="Z25" s="10">
        <f>Z24+X25</f>
        <v>4393875.200855136</v>
      </c>
      <c r="AB25" s="9">
        <v>23</v>
      </c>
      <c r="AC25" s="19"/>
      <c r="AD25" s="19">
        <f>E25</f>
        <v>250000</v>
      </c>
      <c r="AE25" s="10">
        <f>PV(0.06/12,AB25,0,AC25-AD25)</f>
        <v>222905.39930890658</v>
      </c>
      <c r="AF25" s="10">
        <f>AF24+AD25-AC25</f>
        <v>2250000</v>
      </c>
      <c r="AG25" s="10">
        <f>AG24+AE25</f>
        <v>2028798.6254537476</v>
      </c>
    </row>
    <row r="26" spans="1:33" ht="12.75">
      <c r="A26" s="9">
        <v>24</v>
      </c>
      <c r="B26" s="18">
        <v>20000</v>
      </c>
      <c r="C26">
        <v>250</v>
      </c>
      <c r="D26" s="18">
        <f>0.05*B26</f>
        <v>1000</v>
      </c>
      <c r="E26" s="10">
        <f>D26*C26</f>
        <v>250000</v>
      </c>
      <c r="G26" s="9">
        <v>24</v>
      </c>
      <c r="I26" s="19">
        <f>E26</f>
        <v>250000</v>
      </c>
      <c r="J26" s="10">
        <f>PV(0.06/12,G26,0,H26-I26)</f>
        <v>221796.41722279263</v>
      </c>
      <c r="K26" s="10">
        <f>K25+I26-H26</f>
        <v>5500000</v>
      </c>
      <c r="L26" s="10">
        <f>L25+J26</f>
        <v>5106464.493594681</v>
      </c>
      <c r="N26" s="9">
        <v>24</v>
      </c>
      <c r="O26" s="19"/>
      <c r="P26" s="19">
        <f>E26</f>
        <v>250000</v>
      </c>
      <c r="Q26" s="10">
        <f>PV(0.06/12,N26,0,O26-P26)</f>
        <v>221796.41722279263</v>
      </c>
      <c r="R26" s="10">
        <f>R25+P26-O26</f>
        <v>2000000</v>
      </c>
      <c r="S26" s="10">
        <f>S25+Q26</f>
        <v>1765206.5466155903</v>
      </c>
      <c r="U26" s="9">
        <v>24</v>
      </c>
      <c r="V26" s="19"/>
      <c r="W26" s="19">
        <f>E26</f>
        <v>250000</v>
      </c>
      <c r="X26" s="10">
        <f>PV(0.06/12,U26,0,V26-W26)</f>
        <v>221796.41722279263</v>
      </c>
      <c r="Y26" s="10">
        <f>Y25+W26-V26</f>
        <v>5000000</v>
      </c>
      <c r="Z26" s="10">
        <f>Z25+X26</f>
        <v>4615671.618077928</v>
      </c>
      <c r="AB26" s="9">
        <v>24</v>
      </c>
      <c r="AC26" s="19"/>
      <c r="AD26" s="19">
        <f>E26</f>
        <v>250000</v>
      </c>
      <c r="AE26" s="10">
        <f>PV(0.06/12,AB26,0,AC26-AD26)</f>
        <v>221796.41722279263</v>
      </c>
      <c r="AF26" s="10">
        <f>AF25+AD26-AC26</f>
        <v>2500000</v>
      </c>
      <c r="AG26" s="10">
        <f>AG25+AE26</f>
        <v>2250595.04267654</v>
      </c>
    </row>
    <row r="27" spans="1:33" ht="12.75">
      <c r="A27" s="9">
        <v>25</v>
      </c>
      <c r="B27" s="18">
        <v>25000</v>
      </c>
      <c r="C27">
        <v>100</v>
      </c>
      <c r="D27" s="18">
        <f>0.05*B27</f>
        <v>1250</v>
      </c>
      <c r="E27" s="10">
        <f>D27*C27</f>
        <v>125000</v>
      </c>
      <c r="G27" s="9">
        <v>25</v>
      </c>
      <c r="I27" s="19">
        <f>E27</f>
        <v>125000</v>
      </c>
      <c r="J27" s="10">
        <f>PV(0.06/12,G27,0,H27-I27)</f>
        <v>110346.4762302451</v>
      </c>
      <c r="K27" s="10">
        <f>K26+I27-H27</f>
        <v>5625000</v>
      </c>
      <c r="L27" s="10">
        <f>L26+J27</f>
        <v>5216810.969824926</v>
      </c>
      <c r="N27" s="9">
        <v>25</v>
      </c>
      <c r="O27" s="19"/>
      <c r="P27" s="19">
        <f>E27</f>
        <v>125000</v>
      </c>
      <c r="Q27" s="10">
        <f>PV(0.06/12,N27,0,O27-P27)</f>
        <v>110346.4762302451</v>
      </c>
      <c r="R27" s="10">
        <f>R26+P27-O27</f>
        <v>2125000</v>
      </c>
      <c r="S27" s="10">
        <f>S26+Q27</f>
        <v>1875553.0228458354</v>
      </c>
      <c r="U27" s="9">
        <v>25</v>
      </c>
      <c r="V27" s="19"/>
      <c r="W27" s="19">
        <f>E27</f>
        <v>125000</v>
      </c>
      <c r="X27" s="10">
        <f>PV(0.06/12,U27,0,V27-W27)</f>
        <v>110346.4762302451</v>
      </c>
      <c r="Y27" s="10">
        <f>Y26+W27-V27</f>
        <v>5125000</v>
      </c>
      <c r="Z27" s="10">
        <f>Z26+X27</f>
        <v>4726018.094308173</v>
      </c>
      <c r="AB27" s="9">
        <v>25</v>
      </c>
      <c r="AC27" s="19"/>
      <c r="AD27" s="19">
        <f>E27</f>
        <v>125000</v>
      </c>
      <c r="AE27" s="10">
        <f>PV(0.06/12,AB27,0,AC27-AD27)</f>
        <v>110346.4762302451</v>
      </c>
      <c r="AF27" s="10">
        <f>AF26+AD27-AC27</f>
        <v>2625000</v>
      </c>
      <c r="AG27" s="10">
        <f>AG26+AE27</f>
        <v>2360941.518906785</v>
      </c>
    </row>
    <row r="28" spans="1:33" ht="12.75">
      <c r="A28" s="9">
        <v>26</v>
      </c>
      <c r="B28" s="18">
        <v>25000</v>
      </c>
      <c r="C28">
        <v>100</v>
      </c>
      <c r="D28" s="18">
        <f>0.05*B28</f>
        <v>1250</v>
      </c>
      <c r="E28" s="10">
        <f>D28*C28</f>
        <v>125000</v>
      </c>
      <c r="G28" s="9">
        <v>26</v>
      </c>
      <c r="I28" s="19">
        <f>E28</f>
        <v>125000</v>
      </c>
      <c r="J28" s="10">
        <f>PV(0.06/12,G28,0,H28-I28)</f>
        <v>109797.48878631354</v>
      </c>
      <c r="K28" s="10">
        <f>K27+I28-H28</f>
        <v>5750000</v>
      </c>
      <c r="L28" s="10">
        <f>L27+J28</f>
        <v>5326608.45861124</v>
      </c>
      <c r="N28" s="9">
        <v>26</v>
      </c>
      <c r="O28" s="19"/>
      <c r="P28" s="19">
        <f>E28</f>
        <v>125000</v>
      </c>
      <c r="Q28" s="10">
        <f>PV(0.06/12,N28,0,O28-P28)</f>
        <v>109797.48878631354</v>
      </c>
      <c r="R28" s="10">
        <f>R27+P28-O28</f>
        <v>2250000</v>
      </c>
      <c r="S28" s="10">
        <f>S27+Q28</f>
        <v>1985350.5116321489</v>
      </c>
      <c r="U28" s="9">
        <v>26</v>
      </c>
      <c r="V28" s="19"/>
      <c r="W28" s="19">
        <f>E28</f>
        <v>125000</v>
      </c>
      <c r="X28" s="10">
        <f>PV(0.06/12,U28,0,V28-W28)</f>
        <v>109797.48878631354</v>
      </c>
      <c r="Y28" s="10">
        <f>Y27+W28-V28</f>
        <v>5250000</v>
      </c>
      <c r="Z28" s="10">
        <f>Z27+X28</f>
        <v>4835815.583094487</v>
      </c>
      <c r="AB28" s="9">
        <v>26</v>
      </c>
      <c r="AC28" s="19"/>
      <c r="AD28" s="19">
        <f>E28</f>
        <v>125000</v>
      </c>
      <c r="AE28" s="10">
        <f>PV(0.06/12,AB28,0,AC28-AD28)</f>
        <v>109797.48878631354</v>
      </c>
      <c r="AF28" s="10">
        <f>AF27+AD28-AC28</f>
        <v>2750000</v>
      </c>
      <c r="AG28" s="10">
        <f>AG27+AE28</f>
        <v>2470739.007693099</v>
      </c>
    </row>
    <row r="29" spans="1:33" ht="12.75">
      <c r="A29" s="9">
        <v>27</v>
      </c>
      <c r="B29" s="18">
        <v>25000</v>
      </c>
      <c r="C29">
        <v>100</v>
      </c>
      <c r="D29" s="18">
        <f>0.05*B29</f>
        <v>1250</v>
      </c>
      <c r="E29" s="10">
        <f>D29*C29</f>
        <v>125000</v>
      </c>
      <c r="G29" s="9">
        <v>27</v>
      </c>
      <c r="I29" s="19">
        <f>E29</f>
        <v>125000</v>
      </c>
      <c r="J29" s="10">
        <f>PV(0.06/12,G29,0,H29-I29)</f>
        <v>109251.23262319756</v>
      </c>
      <c r="K29" s="10">
        <f>K28+I29-H29</f>
        <v>5875000</v>
      </c>
      <c r="L29" s="10">
        <f>L28+J29</f>
        <v>5435859.691234437</v>
      </c>
      <c r="N29" s="9">
        <v>27</v>
      </c>
      <c r="O29" s="19"/>
      <c r="P29" s="19">
        <f>E29</f>
        <v>125000</v>
      </c>
      <c r="Q29" s="10">
        <f>PV(0.06/12,N29,0,O29-P29)</f>
        <v>109251.23262319756</v>
      </c>
      <c r="R29" s="10">
        <f>R28+P29-O29</f>
        <v>2375000</v>
      </c>
      <c r="S29" s="10">
        <f>S28+Q29</f>
        <v>2094601.7442553465</v>
      </c>
      <c r="U29" s="9">
        <v>27</v>
      </c>
      <c r="V29" s="19"/>
      <c r="W29" s="19">
        <f>E29</f>
        <v>125000</v>
      </c>
      <c r="X29" s="10">
        <f>PV(0.06/12,U29,0,V29-W29)</f>
        <v>109251.23262319756</v>
      </c>
      <c r="Y29" s="10">
        <f>Y28+W29-V29</f>
        <v>5375000</v>
      </c>
      <c r="Z29" s="10">
        <f>Z28+X29</f>
        <v>4945066.815717684</v>
      </c>
      <c r="AB29" s="9">
        <v>27</v>
      </c>
      <c r="AC29" s="19"/>
      <c r="AD29" s="19">
        <f>E29</f>
        <v>125000</v>
      </c>
      <c r="AE29" s="10">
        <f>PV(0.06/12,AB29,0,AC29-AD29)</f>
        <v>109251.23262319756</v>
      </c>
      <c r="AF29" s="10">
        <f>AF28+AD29-AC29</f>
        <v>2875000</v>
      </c>
      <c r="AG29" s="10">
        <f>AG28+AE29</f>
        <v>2579990.2403162965</v>
      </c>
    </row>
    <row r="30" spans="1:33" ht="12.75">
      <c r="A30" s="9">
        <v>28</v>
      </c>
      <c r="B30" s="18">
        <v>25000</v>
      </c>
      <c r="C30">
        <v>100</v>
      </c>
      <c r="D30" s="18">
        <f>0.05*B30</f>
        <v>1250</v>
      </c>
      <c r="E30" s="10">
        <f>D30*C30</f>
        <v>125000</v>
      </c>
      <c r="G30" s="9">
        <v>28</v>
      </c>
      <c r="I30" s="19">
        <f>E30</f>
        <v>125000</v>
      </c>
      <c r="J30" s="10">
        <f>PV(0.06/12,G30,0,H30-I30)</f>
        <v>108707.6941524354</v>
      </c>
      <c r="K30" s="10">
        <f>K29+I30-H30</f>
        <v>6000000</v>
      </c>
      <c r="L30" s="10">
        <f>L29+J30</f>
        <v>5544567.385386872</v>
      </c>
      <c r="N30" s="9">
        <v>28</v>
      </c>
      <c r="O30" s="19"/>
      <c r="P30" s="19">
        <f>E30</f>
        <v>125000</v>
      </c>
      <c r="Q30" s="10">
        <f>PV(0.06/12,N30,0,O30-P30)</f>
        <v>108707.6941524354</v>
      </c>
      <c r="R30" s="10">
        <f>R29+P30-O30</f>
        <v>2500000</v>
      </c>
      <c r="S30" s="10">
        <f>S29+Q30</f>
        <v>2203309.438407782</v>
      </c>
      <c r="U30" s="9">
        <v>28</v>
      </c>
      <c r="V30" s="19"/>
      <c r="W30" s="19">
        <f>E30</f>
        <v>125000</v>
      </c>
      <c r="X30" s="10">
        <f>PV(0.06/12,U30,0,V30-W30)</f>
        <v>108707.6941524354</v>
      </c>
      <c r="Y30" s="10">
        <f>Y29+W30-V30</f>
        <v>5500000</v>
      </c>
      <c r="Z30" s="10">
        <f>Z29+X30</f>
        <v>5053774.509870119</v>
      </c>
      <c r="AB30" s="9">
        <v>28</v>
      </c>
      <c r="AC30" s="19"/>
      <c r="AD30" s="19">
        <f>E30</f>
        <v>125000</v>
      </c>
      <c r="AE30" s="10">
        <f>PV(0.06/12,AB30,0,AC30-AD30)</f>
        <v>108707.6941524354</v>
      </c>
      <c r="AF30" s="10">
        <f>AF29+AD30-AC30</f>
        <v>3000000</v>
      </c>
      <c r="AG30" s="10">
        <f>AG29+AE30</f>
        <v>2688697.9344687317</v>
      </c>
    </row>
    <row r="31" spans="1:33" ht="12.75">
      <c r="A31" s="9">
        <v>29</v>
      </c>
      <c r="B31" s="18">
        <v>25000</v>
      </c>
      <c r="C31">
        <v>100</v>
      </c>
      <c r="D31" s="18">
        <f>0.05*B31</f>
        <v>1250</v>
      </c>
      <c r="E31" s="10">
        <f>D31*C31</f>
        <v>125000</v>
      </c>
      <c r="G31" s="9">
        <v>29</v>
      </c>
      <c r="I31" s="19">
        <f>E31</f>
        <v>125000</v>
      </c>
      <c r="J31" s="10">
        <f>PV(0.06/12,G31,0,H31-I31)</f>
        <v>108166.85985316956</v>
      </c>
      <c r="K31" s="10">
        <f>K30+I31-H31</f>
        <v>6125000</v>
      </c>
      <c r="L31" s="10">
        <f>L30+J31</f>
        <v>5652734.245240042</v>
      </c>
      <c r="N31" s="9">
        <v>29</v>
      </c>
      <c r="O31" s="19"/>
      <c r="P31" s="19">
        <f>E31</f>
        <v>125000</v>
      </c>
      <c r="Q31" s="10">
        <f>PV(0.06/12,N31,0,O31-P31)</f>
        <v>108166.85985316956</v>
      </c>
      <c r="R31" s="10">
        <f>R30+P31-O31</f>
        <v>2625000</v>
      </c>
      <c r="S31" s="10">
        <f>S30+Q31</f>
        <v>2311476.2982609514</v>
      </c>
      <c r="U31" s="9">
        <v>29</v>
      </c>
      <c r="V31" s="19"/>
      <c r="W31" s="19">
        <f>E31</f>
        <v>125000</v>
      </c>
      <c r="X31" s="10">
        <f>PV(0.06/12,U31,0,V31-W31)</f>
        <v>108166.85985316956</v>
      </c>
      <c r="Y31" s="10">
        <f>Y30+W31-V31</f>
        <v>5625000</v>
      </c>
      <c r="Z31" s="10">
        <f>Z30+X31</f>
        <v>5161941.369723289</v>
      </c>
      <c r="AB31" s="9">
        <v>29</v>
      </c>
      <c r="AC31" s="19"/>
      <c r="AD31" s="19">
        <f>E31</f>
        <v>125000</v>
      </c>
      <c r="AE31" s="10">
        <f>PV(0.06/12,AB31,0,AC31-AD31)</f>
        <v>108166.85985316956</v>
      </c>
      <c r="AF31" s="10">
        <f>AF30+AD31-AC31</f>
        <v>3125000</v>
      </c>
      <c r="AG31" s="10">
        <f>AG30+AE31</f>
        <v>2796864.794321901</v>
      </c>
    </row>
    <row r="32" spans="1:33" ht="12.75">
      <c r="A32" s="9">
        <v>30</v>
      </c>
      <c r="B32" s="18">
        <v>25000</v>
      </c>
      <c r="C32">
        <v>100</v>
      </c>
      <c r="D32" s="18">
        <f>0.05*B32</f>
        <v>1250</v>
      </c>
      <c r="E32" s="10">
        <f>D32*C32</f>
        <v>125000</v>
      </c>
      <c r="G32" s="9">
        <v>30</v>
      </c>
      <c r="I32" s="19">
        <f>E32</f>
        <v>125000</v>
      </c>
      <c r="J32" s="10">
        <f>PV(0.06/12,G32,0,H32-I32)</f>
        <v>107628.71627181052</v>
      </c>
      <c r="K32" s="10">
        <f>K31+I32-H32</f>
        <v>6250000</v>
      </c>
      <c r="L32" s="10">
        <f>L31+J32</f>
        <v>5760362.961511852</v>
      </c>
      <c r="N32" s="9">
        <v>30</v>
      </c>
      <c r="O32" s="19"/>
      <c r="P32" s="19">
        <f>E32</f>
        <v>125000</v>
      </c>
      <c r="Q32" s="10">
        <f>PV(0.06/12,N32,0,O32-P32)</f>
        <v>107628.71627181052</v>
      </c>
      <c r="R32" s="10">
        <f>R31+P32-O32</f>
        <v>2750000</v>
      </c>
      <c r="S32" s="10">
        <f>S31+Q32</f>
        <v>2419105.014532762</v>
      </c>
      <c r="U32" s="9">
        <v>30</v>
      </c>
      <c r="V32" s="19"/>
      <c r="W32" s="19">
        <f>E32</f>
        <v>125000</v>
      </c>
      <c r="X32" s="10">
        <f>PV(0.06/12,U32,0,V32-W32)</f>
        <v>107628.71627181052</v>
      </c>
      <c r="Y32" s="10">
        <f>Y31+W32-V32</f>
        <v>5750000</v>
      </c>
      <c r="Z32" s="10">
        <f>Z31+X32</f>
        <v>5269570.0859950995</v>
      </c>
      <c r="AB32" s="9">
        <v>30</v>
      </c>
      <c r="AC32" s="19"/>
      <c r="AD32" s="19">
        <f>E32</f>
        <v>125000</v>
      </c>
      <c r="AE32" s="10">
        <f>PV(0.06/12,AB32,0,AC32-AD32)</f>
        <v>107628.71627181052</v>
      </c>
      <c r="AF32" s="10">
        <f>AF31+AD32-AC32</f>
        <v>3250000</v>
      </c>
      <c r="AG32" s="10">
        <f>AG31+AE32</f>
        <v>2904493.510593712</v>
      </c>
    </row>
    <row r="33" spans="1:33" ht="12.75">
      <c r="A33" s="9">
        <v>31</v>
      </c>
      <c r="B33" s="18">
        <v>25000</v>
      </c>
      <c r="C33">
        <v>100</v>
      </c>
      <c r="D33" s="18">
        <f>0.05*B33</f>
        <v>1250</v>
      </c>
      <c r="E33" s="10">
        <f>D33*C33</f>
        <v>125000</v>
      </c>
      <c r="G33" s="9">
        <v>31</v>
      </c>
      <c r="I33" s="19">
        <f>E33</f>
        <v>125000</v>
      </c>
      <c r="J33" s="10">
        <f>PV(0.06/12,G33,0,H33-I33)</f>
        <v>107093.25002170203</v>
      </c>
      <c r="K33" s="10">
        <f>K32+I33-H33</f>
        <v>6375000</v>
      </c>
      <c r="L33" s="10">
        <f>L32+J33</f>
        <v>5867456.211533554</v>
      </c>
      <c r="N33" s="9">
        <v>31</v>
      </c>
      <c r="O33" s="19"/>
      <c r="P33" s="19">
        <f>E33</f>
        <v>125000</v>
      </c>
      <c r="Q33" s="10">
        <f>PV(0.06/12,N33,0,O33-P33)</f>
        <v>107093.25002170203</v>
      </c>
      <c r="R33" s="10">
        <f>R32+P33-O33</f>
        <v>2875000</v>
      </c>
      <c r="S33" s="10">
        <f>S32+Q33</f>
        <v>2526198.2645544643</v>
      </c>
      <c r="U33" s="9">
        <v>31</v>
      </c>
      <c r="V33" s="19"/>
      <c r="W33" s="19">
        <f>E33</f>
        <v>125000</v>
      </c>
      <c r="X33" s="10">
        <f>PV(0.06/12,U33,0,V33-W33)</f>
        <v>107093.25002170203</v>
      </c>
      <c r="Y33" s="10">
        <f>Y32+W33-V33</f>
        <v>5875000</v>
      </c>
      <c r="Z33" s="10">
        <f>Z32+X33</f>
        <v>5376663.336016801</v>
      </c>
      <c r="AB33" s="9">
        <v>31</v>
      </c>
      <c r="AC33" s="19"/>
      <c r="AD33" s="19">
        <f>E33</f>
        <v>125000</v>
      </c>
      <c r="AE33" s="10">
        <f>PV(0.06/12,AB33,0,AC33-AD33)</f>
        <v>107093.25002170203</v>
      </c>
      <c r="AF33" s="10">
        <f>AF32+AD33-AC33</f>
        <v>3375000</v>
      </c>
      <c r="AG33" s="10">
        <f>AG32+AE33</f>
        <v>3011586.760615414</v>
      </c>
    </row>
    <row r="34" spans="1:33" ht="12.75">
      <c r="A34" s="9">
        <v>32</v>
      </c>
      <c r="B34" s="18">
        <v>25000</v>
      </c>
      <c r="C34">
        <v>100</v>
      </c>
      <c r="D34" s="18">
        <f>0.05*B34</f>
        <v>1250</v>
      </c>
      <c r="E34" s="10">
        <f>D34*C34</f>
        <v>125000</v>
      </c>
      <c r="G34" s="9">
        <v>32</v>
      </c>
      <c r="I34" s="19">
        <f>E34</f>
        <v>125000</v>
      </c>
      <c r="J34" s="10">
        <f>PV(0.06/12,G34,0,H34-I34)</f>
        <v>106560.4477827881</v>
      </c>
      <c r="K34" s="10">
        <f>K33+I34-H34</f>
        <v>6500000</v>
      </c>
      <c r="L34" s="10">
        <f>L33+J34</f>
        <v>5974016.659316342</v>
      </c>
      <c r="N34" s="9">
        <v>32</v>
      </c>
      <c r="O34" s="19"/>
      <c r="P34" s="19">
        <f>E34</f>
        <v>125000</v>
      </c>
      <c r="Q34" s="10">
        <f>PV(0.06/12,N34,0,O34-P34)</f>
        <v>106560.4477827881</v>
      </c>
      <c r="R34" s="10">
        <f>R33+P34-O34</f>
        <v>3000000</v>
      </c>
      <c r="S34" s="10">
        <f>S33+Q34</f>
        <v>2632758.712337252</v>
      </c>
      <c r="U34" s="9">
        <v>32</v>
      </c>
      <c r="V34" s="19"/>
      <c r="W34" s="19">
        <f>E34</f>
        <v>125000</v>
      </c>
      <c r="X34" s="10">
        <f>PV(0.06/12,U34,0,V34-W34)</f>
        <v>106560.4477827881</v>
      </c>
      <c r="Y34" s="10">
        <f>Y33+W34-V34</f>
        <v>6000000</v>
      </c>
      <c r="Z34" s="10">
        <f>Z33+X34</f>
        <v>5483223.78379959</v>
      </c>
      <c r="AB34" s="9">
        <v>32</v>
      </c>
      <c r="AC34" s="19"/>
      <c r="AD34" s="19">
        <f>E34</f>
        <v>125000</v>
      </c>
      <c r="AE34" s="10">
        <f>PV(0.06/12,AB34,0,AC34-AD34)</f>
        <v>106560.4477827881</v>
      </c>
      <c r="AF34" s="10">
        <f>AF33+AD34-AC34</f>
        <v>3500000</v>
      </c>
      <c r="AG34" s="10">
        <f>AG33+AE34</f>
        <v>3118147.208398202</v>
      </c>
    </row>
    <row r="35" spans="1:33" ht="12.75">
      <c r="A35" s="9">
        <v>33</v>
      </c>
      <c r="B35" s="18">
        <v>25000</v>
      </c>
      <c r="C35">
        <v>100</v>
      </c>
      <c r="D35" s="18">
        <f>0.05*B35</f>
        <v>1250</v>
      </c>
      <c r="E35" s="10">
        <f>D35*C35</f>
        <v>125000</v>
      </c>
      <c r="G35" s="9">
        <v>33</v>
      </c>
      <c r="I35" s="19">
        <f>E35</f>
        <v>125000</v>
      </c>
      <c r="J35" s="10">
        <f>PV(0.06/12,G35,0,H35-I35)</f>
        <v>106030.2963012817</v>
      </c>
      <c r="K35" s="10">
        <f>K34+I35-H35</f>
        <v>6625000</v>
      </c>
      <c r="L35" s="10">
        <f>L34+J35</f>
        <v>6080046.955617624</v>
      </c>
      <c r="N35" s="9">
        <v>33</v>
      </c>
      <c r="O35" s="19"/>
      <c r="P35" s="19">
        <f>E35</f>
        <v>125000</v>
      </c>
      <c r="Q35" s="10">
        <f>PV(0.06/12,N35,0,O35-P35)</f>
        <v>106030.2963012817</v>
      </c>
      <c r="R35" s="10">
        <f>R34+P35-O35</f>
        <v>3125000</v>
      </c>
      <c r="S35" s="10">
        <f>S34+Q35</f>
        <v>2738789.0086385338</v>
      </c>
      <c r="U35" s="9">
        <v>33</v>
      </c>
      <c r="V35" s="19"/>
      <c r="W35" s="19">
        <f>E35</f>
        <v>125000</v>
      </c>
      <c r="X35" s="10">
        <f>PV(0.06/12,U35,0,V35-W35)</f>
        <v>106030.2963012817</v>
      </c>
      <c r="Y35" s="10">
        <f>Y34+W35-V35</f>
        <v>6125000</v>
      </c>
      <c r="Z35" s="10">
        <f>Z34+X35</f>
        <v>5589254.080100872</v>
      </c>
      <c r="AB35" s="9">
        <v>33</v>
      </c>
      <c r="AC35" s="19"/>
      <c r="AD35" s="19">
        <f>E35</f>
        <v>125000</v>
      </c>
      <c r="AE35" s="10">
        <f>PV(0.06/12,AB35,0,AC35-AD35)</f>
        <v>106030.2963012817</v>
      </c>
      <c r="AF35" s="10">
        <f>AF34+AD35-AC35</f>
        <v>3625000</v>
      </c>
      <c r="AG35" s="10">
        <f>AG34+AE35</f>
        <v>3224177.5046994835</v>
      </c>
    </row>
    <row r="36" spans="1:33" ht="12.75">
      <c r="A36" s="9">
        <v>34</v>
      </c>
      <c r="B36" s="18">
        <v>25000</v>
      </c>
      <c r="C36">
        <v>100</v>
      </c>
      <c r="D36" s="18">
        <f>0.05*B36</f>
        <v>1250</v>
      </c>
      <c r="E36" s="10">
        <f>D36*C36</f>
        <v>125000</v>
      </c>
      <c r="G36" s="9">
        <v>34</v>
      </c>
      <c r="I36" s="19">
        <f>E36</f>
        <v>125000</v>
      </c>
      <c r="J36" s="10">
        <f>PV(0.06/12,G36,0,H36-I36)</f>
        <v>105502.78238933504</v>
      </c>
      <c r="K36" s="10">
        <f>K35+I36-H36</f>
        <v>6750000</v>
      </c>
      <c r="L36" s="10">
        <f>L35+J36</f>
        <v>6185549.73800696</v>
      </c>
      <c r="N36" s="9">
        <v>34</v>
      </c>
      <c r="O36" s="19"/>
      <c r="P36" s="19">
        <f>E36</f>
        <v>125000</v>
      </c>
      <c r="Q36" s="10">
        <f>PV(0.06/12,N36,0,O36-P36)</f>
        <v>105502.78238933504</v>
      </c>
      <c r="R36" s="10">
        <f>R35+P36-O36</f>
        <v>3250000</v>
      </c>
      <c r="S36" s="10">
        <f>S35+Q36</f>
        <v>2844291.7910278686</v>
      </c>
      <c r="U36" s="9">
        <v>34</v>
      </c>
      <c r="V36" s="19"/>
      <c r="W36" s="19">
        <f>E36</f>
        <v>125000</v>
      </c>
      <c r="X36" s="10">
        <f>PV(0.06/12,U36,0,V36-W36)</f>
        <v>105502.78238933504</v>
      </c>
      <c r="Y36" s="10">
        <f>Y35+W36-V36</f>
        <v>6250000</v>
      </c>
      <c r="Z36" s="10">
        <f>Z35+X36</f>
        <v>5694756.862490207</v>
      </c>
      <c r="AB36" s="9">
        <v>34</v>
      </c>
      <c r="AC36" s="19"/>
      <c r="AD36" s="19">
        <f>E36</f>
        <v>125000</v>
      </c>
      <c r="AE36" s="10">
        <f>PV(0.06/12,AB36,0,AC36-AD36)</f>
        <v>105502.78238933504</v>
      </c>
      <c r="AF36" s="10">
        <f>AF35+AD36-AC36</f>
        <v>3750000</v>
      </c>
      <c r="AG36" s="10">
        <f>AG35+AE36</f>
        <v>3329680.2870888184</v>
      </c>
    </row>
    <row r="37" spans="1:33" ht="12.75">
      <c r="A37" s="9">
        <v>35</v>
      </c>
      <c r="B37" s="18">
        <v>25000</v>
      </c>
      <c r="C37">
        <v>100</v>
      </c>
      <c r="D37" s="18">
        <f>0.05*B37</f>
        <v>1250</v>
      </c>
      <c r="E37" s="10">
        <f>D37*C37</f>
        <v>125000</v>
      </c>
      <c r="G37" s="9">
        <v>35</v>
      </c>
      <c r="I37" s="19">
        <f>E37</f>
        <v>125000</v>
      </c>
      <c r="J37" s="10">
        <f>PV(0.06/12,G37,0,H37-I37)</f>
        <v>104977.89292471149</v>
      </c>
      <c r="K37" s="10">
        <f>K36+I37-H37</f>
        <v>6875000</v>
      </c>
      <c r="L37" s="10">
        <f>L36+J37</f>
        <v>6290527.630931671</v>
      </c>
      <c r="N37" s="9">
        <v>35</v>
      </c>
      <c r="O37" s="19"/>
      <c r="P37" s="19">
        <f>E37</f>
        <v>125000</v>
      </c>
      <c r="Q37" s="10">
        <f>PV(0.06/12,N37,0,O37-P37)</f>
        <v>104977.89292471149</v>
      </c>
      <c r="R37" s="10">
        <f>R36+P37-O37</f>
        <v>3375000</v>
      </c>
      <c r="S37" s="10">
        <f>S36+Q37</f>
        <v>2949269.68395258</v>
      </c>
      <c r="U37" s="9">
        <v>35</v>
      </c>
      <c r="V37" s="19"/>
      <c r="W37" s="19">
        <f>E37</f>
        <v>125000</v>
      </c>
      <c r="X37" s="10">
        <f>PV(0.06/12,U37,0,V37-W37)</f>
        <v>104977.89292471149</v>
      </c>
      <c r="Y37" s="10">
        <f>Y36+W37-V37</f>
        <v>6375000</v>
      </c>
      <c r="Z37" s="10">
        <f>Z36+X37</f>
        <v>5799734.755414918</v>
      </c>
      <c r="AB37" s="9">
        <v>35</v>
      </c>
      <c r="AC37" s="19"/>
      <c r="AD37" s="19">
        <f>E37</f>
        <v>125000</v>
      </c>
      <c r="AE37" s="10">
        <f>PV(0.06/12,AB37,0,AC37-AD37)</f>
        <v>104977.89292471149</v>
      </c>
      <c r="AF37" s="10">
        <f>AF36+AD37-AC37</f>
        <v>3875000</v>
      </c>
      <c r="AG37" s="10">
        <f>AG36+AE37</f>
        <v>3434658.18001353</v>
      </c>
    </row>
    <row r="38" spans="1:33" ht="12.75">
      <c r="A38" s="9">
        <v>36</v>
      </c>
      <c r="B38" s="18">
        <v>25000</v>
      </c>
      <c r="C38">
        <v>100</v>
      </c>
      <c r="D38" s="18">
        <f>0.05*B38</f>
        <v>1250</v>
      </c>
      <c r="E38" s="10">
        <f>D38*C38</f>
        <v>125000</v>
      </c>
      <c r="G38" s="9">
        <v>36</v>
      </c>
      <c r="I38" s="19">
        <f>E38</f>
        <v>125000</v>
      </c>
      <c r="J38" s="10">
        <f>PV(0.06/12,G38,0,H38-I38)</f>
        <v>104455.6148504592</v>
      </c>
      <c r="K38" s="10">
        <f>K37+I38-H38</f>
        <v>7000000</v>
      </c>
      <c r="L38" s="10">
        <f>L37+J38</f>
        <v>6394983.24578213</v>
      </c>
      <c r="N38" s="9">
        <v>36</v>
      </c>
      <c r="O38" s="19"/>
      <c r="P38" s="19">
        <f>E38</f>
        <v>125000</v>
      </c>
      <c r="Q38" s="10">
        <f>PV(0.06/12,N38,0,O38-P38)</f>
        <v>104455.6148504592</v>
      </c>
      <c r="R38" s="10">
        <f>R37+P38-O38</f>
        <v>3500000</v>
      </c>
      <c r="S38" s="10">
        <f>S37+Q38</f>
        <v>3053725.2988030394</v>
      </c>
      <c r="U38" s="9">
        <v>36</v>
      </c>
      <c r="V38" s="19"/>
      <c r="W38" s="19">
        <f>E38</f>
        <v>125000</v>
      </c>
      <c r="X38" s="10">
        <f>PV(0.06/12,U38,0,V38-W38)</f>
        <v>104455.6148504592</v>
      </c>
      <c r="Y38" s="10">
        <f>Y37+W38-V38</f>
        <v>6500000</v>
      </c>
      <c r="Z38" s="10">
        <f>Z37+X38</f>
        <v>5904190.370265378</v>
      </c>
      <c r="AB38" s="9">
        <v>36</v>
      </c>
      <c r="AC38" s="19"/>
      <c r="AD38" s="19">
        <f>E38</f>
        <v>125000</v>
      </c>
      <c r="AE38" s="10">
        <f>PV(0.06/12,AB38,0,AC38-AD38)</f>
        <v>104455.6148504592</v>
      </c>
      <c r="AF38" s="10">
        <f>AF37+AD38-AC38</f>
        <v>4000000</v>
      </c>
      <c r="AG38" s="10">
        <f>AG37+AE38</f>
        <v>3539113.794863989</v>
      </c>
    </row>
  </sheetData>
  <printOptions/>
  <pageMargins left="0.7875" right="0.7875" top="1.025" bottom="1.025" header="0.7875" footer="0.7875"/>
  <pageSetup horizontalDpi="300" verticalDpi="300" orientation="portrait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V38"/>
  <sheetViews>
    <sheetView workbookViewId="0" topLeftCell="A1">
      <selection activeCell="A1" sqref="A1"/>
    </sheetView>
  </sheetViews>
  <sheetFormatPr defaultColWidth="12.57421875" defaultRowHeight="12.75"/>
  <cols>
    <col min="1" max="1" width="7.7109375" style="0" customWidth="1"/>
    <col min="2" max="2" width="18.140625" style="0" customWidth="1"/>
    <col min="3" max="3" width="16.8515625" style="0" customWidth="1"/>
    <col min="4" max="4" width="15.00390625" style="0" customWidth="1"/>
    <col min="5" max="5" width="5.00390625" style="0" customWidth="1"/>
    <col min="6" max="6" width="6.140625" style="0" customWidth="1"/>
    <col min="7" max="9" width="15.00390625" style="0" customWidth="1"/>
    <col min="10" max="16384" width="11.7109375" style="0" customWidth="1"/>
  </cols>
  <sheetData>
    <row r="1" spans="1:6" ht="12.75">
      <c r="A1" s="1" t="str">
        <f>'Tech Proj'!G1</f>
        <v>Baseline Project Cash Flow</v>
      </c>
      <c r="B1" s="19"/>
      <c r="C1" s="19"/>
      <c r="D1" s="19"/>
      <c r="F1" s="22" t="str">
        <f>'Tech Proj'!N1</f>
        <v>Six Month Delay, Double Cost</v>
      </c>
    </row>
    <row r="2" spans="1:256" s="23" customFormat="1" ht="24.75">
      <c r="A2" s="15" t="str">
        <f>'Tech Proj'!G2</f>
        <v>Month</v>
      </c>
      <c r="B2" s="14" t="str">
        <f>'Tech Proj'!J2</f>
        <v>PV of Monthly Cost/Income</v>
      </c>
      <c r="C2" s="14" t="str">
        <f>'Tech Proj'!K2</f>
        <v>Cumulative Cash</v>
      </c>
      <c r="D2" s="14" t="str">
        <f>'Tech Proj'!L2</f>
        <v>Cumulative PV</v>
      </c>
      <c r="F2" s="14" t="str">
        <f>'Tech Proj'!N2</f>
        <v>Month</v>
      </c>
      <c r="G2" s="14" t="str">
        <f>'Tech Proj'!Q2</f>
        <v>PV of Monthly Cost/Income</v>
      </c>
      <c r="H2" s="14" t="str">
        <f>'Tech Proj'!R2</f>
        <v>Cumulative Cash</v>
      </c>
      <c r="I2" s="14" t="str">
        <f>'Tech Proj'!S2</f>
        <v>Cumulative PV</v>
      </c>
      <c r="IU2"/>
      <c r="IV2"/>
    </row>
    <row r="3" spans="1:9" ht="12.75">
      <c r="A3" s="16">
        <f>'Tech Proj'!G3</f>
        <v>1</v>
      </c>
      <c r="B3" s="17">
        <f>'Tech Proj'!J3</f>
        <v>-9950.248756218907</v>
      </c>
      <c r="C3" s="17">
        <f>'Tech Proj'!K3</f>
        <v>-10000</v>
      </c>
      <c r="D3" s="17">
        <f>'Tech Proj'!L3</f>
        <v>-9950.248756218907</v>
      </c>
      <c r="F3" s="16">
        <f>'Tech Proj'!N3</f>
        <v>1</v>
      </c>
      <c r="G3" s="17">
        <f>'Tech Proj'!Q3</f>
        <v>-9950.248756218907</v>
      </c>
      <c r="H3" s="17">
        <f>'Tech Proj'!R3</f>
        <v>-10000</v>
      </c>
      <c r="I3" s="17">
        <f>'Tech Proj'!S3</f>
        <v>-9950.248756218907</v>
      </c>
    </row>
    <row r="4" spans="1:9" ht="12.75">
      <c r="A4" s="16">
        <f>'Tech Proj'!G4</f>
        <v>2</v>
      </c>
      <c r="B4" s="17">
        <f>'Tech Proj'!J4</f>
        <v>-74255.58773297691</v>
      </c>
      <c r="C4" s="17">
        <f>'Tech Proj'!K4</f>
        <v>-85000</v>
      </c>
      <c r="D4" s="17">
        <f>'Tech Proj'!L4</f>
        <v>-84205.83648919582</v>
      </c>
      <c r="F4" s="16">
        <f>'Tech Proj'!N4</f>
        <v>2</v>
      </c>
      <c r="G4" s="17">
        <f>'Tech Proj'!Q4</f>
        <v>-74255.58773297691</v>
      </c>
      <c r="H4" s="17">
        <f>'Tech Proj'!R4</f>
        <v>-85000</v>
      </c>
      <c r="I4" s="17">
        <f>'Tech Proj'!S4</f>
        <v>-84205.83648919582</v>
      </c>
    </row>
    <row r="5" spans="1:9" ht="12.75">
      <c r="A5" s="16">
        <f>'Tech Proj'!G5</f>
        <v>3</v>
      </c>
      <c r="B5" s="17">
        <f>'Tech Proj'!J5</f>
        <v>-123143.59491372625</v>
      </c>
      <c r="C5" s="17">
        <f>'Tech Proj'!K5</f>
        <v>-210000</v>
      </c>
      <c r="D5" s="17">
        <f>'Tech Proj'!L5</f>
        <v>-207349.43140292208</v>
      </c>
      <c r="F5" s="16">
        <f>'Tech Proj'!N5</f>
        <v>3</v>
      </c>
      <c r="G5" s="17">
        <f>'Tech Proj'!Q5</f>
        <v>-123143.59491372625</v>
      </c>
      <c r="H5" s="17">
        <f>'Tech Proj'!R5</f>
        <v>-210000</v>
      </c>
      <c r="I5" s="17">
        <f>'Tech Proj'!S5</f>
        <v>-207349.43140292208</v>
      </c>
    </row>
    <row r="6" spans="1:9" ht="12.75">
      <c r="A6" s="16">
        <f>'Tech Proj'!G6</f>
        <v>4</v>
      </c>
      <c r="B6" s="17">
        <f>'Tech Proj'!J6</f>
        <v>-147037.12825519554</v>
      </c>
      <c r="C6" s="17">
        <f>'Tech Proj'!K6</f>
        <v>-360000</v>
      </c>
      <c r="D6" s="17">
        <f>'Tech Proj'!L6</f>
        <v>-354386.5596581176</v>
      </c>
      <c r="F6" s="16">
        <f>'Tech Proj'!N6</f>
        <v>4</v>
      </c>
      <c r="G6" s="17">
        <f>'Tech Proj'!Q6</f>
        <v>-147037.12825519554</v>
      </c>
      <c r="H6" s="17">
        <f>'Tech Proj'!R6</f>
        <v>-360000</v>
      </c>
      <c r="I6" s="17">
        <f>'Tech Proj'!S6</f>
        <v>-354386.5596581176</v>
      </c>
    </row>
    <row r="7" spans="1:9" ht="12.75">
      <c r="A7" s="16">
        <f>'Tech Proj'!G7</f>
        <v>5</v>
      </c>
      <c r="B7" s="17">
        <f>'Tech Proj'!J7</f>
        <v>-107290.77351954568</v>
      </c>
      <c r="C7" s="17">
        <f>'Tech Proj'!K7</f>
        <v>-470000</v>
      </c>
      <c r="D7" s="17">
        <f>'Tech Proj'!L7</f>
        <v>-461677.33317766327</v>
      </c>
      <c r="F7" s="16">
        <f>'Tech Proj'!N7</f>
        <v>5</v>
      </c>
      <c r="G7" s="17">
        <f>'Tech Proj'!Q7</f>
        <v>-126798.1868867358</v>
      </c>
      <c r="H7" s="17">
        <f>'Tech Proj'!R7</f>
        <v>-490000</v>
      </c>
      <c r="I7" s="17">
        <f>'Tech Proj'!S7</f>
        <v>-481184.7465448534</v>
      </c>
    </row>
    <row r="8" spans="1:9" ht="12.75">
      <c r="A8" s="16">
        <f>'Tech Proj'!G8</f>
        <v>6</v>
      </c>
      <c r="B8" s="17">
        <f>'Tech Proj'!J8</f>
        <v>-29115.542339089738</v>
      </c>
      <c r="C8" s="17">
        <f>'Tech Proj'!K8</f>
        <v>-500000</v>
      </c>
      <c r="D8" s="17">
        <f>'Tech Proj'!L8</f>
        <v>-490792.875516753</v>
      </c>
      <c r="F8" s="16">
        <f>'Tech Proj'!N8</f>
        <v>6</v>
      </c>
      <c r="G8" s="17">
        <f>'Tech Proj'!Q8</f>
        <v>-116462.16935635895</v>
      </c>
      <c r="H8" s="17">
        <f>'Tech Proj'!R8</f>
        <v>-610000</v>
      </c>
      <c r="I8" s="17">
        <f>'Tech Proj'!S8</f>
        <v>-597646.9159012124</v>
      </c>
    </row>
    <row r="9" spans="1:9" ht="12.75">
      <c r="A9" s="16">
        <f>'Tech Proj'!G9</f>
        <v>7</v>
      </c>
      <c r="B9" s="17">
        <f>'Tech Proj'!J9</f>
        <v>482844.81491027767</v>
      </c>
      <c r="C9" s="17">
        <f>'Tech Proj'!K9</f>
        <v>0</v>
      </c>
      <c r="D9" s="17">
        <f>'Tech Proj'!L9</f>
        <v>-7948.060606475337</v>
      </c>
      <c r="F9" s="16">
        <f>'Tech Proj'!N9</f>
        <v>7</v>
      </c>
      <c r="G9" s="17">
        <f>'Tech Proj'!Q9</f>
        <v>-96568.96298205553</v>
      </c>
      <c r="H9" s="17">
        <f>'Tech Proj'!R9</f>
        <v>-710000</v>
      </c>
      <c r="I9" s="17">
        <f>'Tech Proj'!S9</f>
        <v>-694215.8788832679</v>
      </c>
    </row>
    <row r="10" spans="1:9" ht="12.75">
      <c r="A10" s="16">
        <f>'Tech Proj'!G10</f>
        <v>8</v>
      </c>
      <c r="B10" s="17">
        <f>'Tech Proj'!J10</f>
        <v>480442.6019007738</v>
      </c>
      <c r="C10" s="17">
        <f>'Tech Proj'!K10</f>
        <v>500000</v>
      </c>
      <c r="D10" s="17">
        <f>'Tech Proj'!L10</f>
        <v>472494.5412942985</v>
      </c>
      <c r="F10" s="16">
        <f>'Tech Proj'!N10</f>
        <v>8</v>
      </c>
      <c r="G10" s="17">
        <f>'Tech Proj'!Q10</f>
        <v>-76870.81630412381</v>
      </c>
      <c r="H10" s="17">
        <f>'Tech Proj'!R10</f>
        <v>-790000</v>
      </c>
      <c r="I10" s="17">
        <f>'Tech Proj'!S10</f>
        <v>-771086.6951873917</v>
      </c>
    </row>
    <row r="11" spans="1:9" ht="12.75">
      <c r="A11" s="16">
        <f>'Tech Proj'!G11</f>
        <v>9</v>
      </c>
      <c r="B11" s="17">
        <f>'Tech Proj'!J11</f>
        <v>478052.340199775</v>
      </c>
      <c r="C11" s="17">
        <f>'Tech Proj'!K11</f>
        <v>1000000</v>
      </c>
      <c r="D11" s="17">
        <f>'Tech Proj'!L11</f>
        <v>950546.8814940734</v>
      </c>
      <c r="F11" s="16">
        <f>'Tech Proj'!N11</f>
        <v>9</v>
      </c>
      <c r="G11" s="17">
        <f>'Tech Proj'!Q11</f>
        <v>-57366.280823973</v>
      </c>
      <c r="H11" s="17">
        <f>'Tech Proj'!R11</f>
        <v>-850000</v>
      </c>
      <c r="I11" s="17">
        <f>'Tech Proj'!S11</f>
        <v>-828452.9760113647</v>
      </c>
    </row>
    <row r="12" spans="1:9" ht="12.75">
      <c r="A12" s="16">
        <f>'Tech Proj'!G12</f>
        <v>10</v>
      </c>
      <c r="B12" s="17">
        <f>'Tech Proj'!J12</f>
        <v>475673.97034803487</v>
      </c>
      <c r="C12" s="17">
        <f>'Tech Proj'!K12</f>
        <v>1500000</v>
      </c>
      <c r="D12" s="17">
        <f>'Tech Proj'!L12</f>
        <v>1426220.8518421082</v>
      </c>
      <c r="F12" s="16">
        <f>'Tech Proj'!N12</f>
        <v>10</v>
      </c>
      <c r="G12" s="17">
        <f>'Tech Proj'!Q12</f>
        <v>-85621.31466264628</v>
      </c>
      <c r="H12" s="17">
        <f>'Tech Proj'!R12</f>
        <v>-940000</v>
      </c>
      <c r="I12" s="17">
        <f>'Tech Proj'!S12</f>
        <v>-914074.290674011</v>
      </c>
    </row>
    <row r="13" spans="1:9" ht="12.75">
      <c r="A13" s="16">
        <f>'Tech Proj'!G13</f>
        <v>11</v>
      </c>
      <c r="B13" s="17">
        <f>'Tech Proj'!J13</f>
        <v>473307.43318212434</v>
      </c>
      <c r="C13" s="17">
        <f>'Tech Proj'!K13</f>
        <v>2000000</v>
      </c>
      <c r="D13" s="17">
        <f>'Tech Proj'!L13</f>
        <v>1899528.2850242325</v>
      </c>
      <c r="F13" s="16">
        <f>'Tech Proj'!N13</f>
        <v>11</v>
      </c>
      <c r="G13" s="17">
        <f>'Tech Proj'!Q13</f>
        <v>-37864.59465456995</v>
      </c>
      <c r="H13" s="17">
        <f>'Tech Proj'!R13</f>
        <v>-980000</v>
      </c>
      <c r="I13" s="17">
        <f>'Tech Proj'!S13</f>
        <v>-951938.885328581</v>
      </c>
    </row>
    <row r="14" spans="1:9" ht="12.75">
      <c r="A14" s="16">
        <f>'Tech Proj'!G14</f>
        <v>12</v>
      </c>
      <c r="B14" s="17">
        <f>'Tech Proj'!J14</f>
        <v>470952.6698329596</v>
      </c>
      <c r="C14" s="17">
        <f>'Tech Proj'!K14</f>
        <v>2500000</v>
      </c>
      <c r="D14" s="17">
        <f>'Tech Proj'!L14</f>
        <v>2370480.954857192</v>
      </c>
      <c r="F14" s="16">
        <f>'Tech Proj'!N14</f>
        <v>12</v>
      </c>
      <c r="G14" s="17">
        <f>'Tech Proj'!Q14</f>
        <v>-18838.106793318384</v>
      </c>
      <c r="H14" s="17">
        <f>'Tech Proj'!R14</f>
        <v>-1000000</v>
      </c>
      <c r="I14" s="17">
        <f>'Tech Proj'!S14</f>
        <v>-970776.9921218994</v>
      </c>
    </row>
    <row r="15" spans="1:9" ht="12.75">
      <c r="A15" s="16">
        <f>'Tech Proj'!G15</f>
        <v>13</v>
      </c>
      <c r="B15" s="17">
        <f>'Tech Proj'!J15</f>
        <v>234304.810862169</v>
      </c>
      <c r="C15" s="17">
        <f>'Tech Proj'!K15</f>
        <v>2750000</v>
      </c>
      <c r="D15" s="17">
        <f>'Tech Proj'!L15</f>
        <v>2604785.765719361</v>
      </c>
      <c r="F15" s="16">
        <f>'Tech Proj'!N15</f>
        <v>13</v>
      </c>
      <c r="G15" s="17">
        <f>'Tech Proj'!Q15</f>
        <v>234304.810862169</v>
      </c>
      <c r="H15" s="17">
        <f>'Tech Proj'!R15</f>
        <v>-750000</v>
      </c>
      <c r="I15" s="17">
        <f>'Tech Proj'!S15</f>
        <v>-736472.1812597304</v>
      </c>
    </row>
    <row r="16" spans="1:9" ht="12.75">
      <c r="A16" s="16">
        <f>'Tech Proj'!G16</f>
        <v>14</v>
      </c>
      <c r="B16" s="17">
        <f>'Tech Proj'!J16</f>
        <v>233139.1152857403</v>
      </c>
      <c r="C16" s="17">
        <f>'Tech Proj'!K16</f>
        <v>3000000</v>
      </c>
      <c r="D16" s="17">
        <f>'Tech Proj'!L16</f>
        <v>2837924.8810051014</v>
      </c>
      <c r="F16" s="16">
        <f>'Tech Proj'!N16</f>
        <v>14</v>
      </c>
      <c r="G16" s="17">
        <f>'Tech Proj'!Q16</f>
        <v>233139.1152857403</v>
      </c>
      <c r="H16" s="17">
        <f>'Tech Proj'!R16</f>
        <v>-500000</v>
      </c>
      <c r="I16" s="17">
        <f>'Tech Proj'!S16</f>
        <v>-503333.0659739901</v>
      </c>
    </row>
    <row r="17" spans="1:9" ht="12.75">
      <c r="A17" s="16">
        <f>'Tech Proj'!G17</f>
        <v>15</v>
      </c>
      <c r="B17" s="17">
        <f>'Tech Proj'!J17</f>
        <v>231979.21918979136</v>
      </c>
      <c r="C17" s="17">
        <f>'Tech Proj'!K17</f>
        <v>3250000</v>
      </c>
      <c r="D17" s="17">
        <f>'Tech Proj'!L17</f>
        <v>3069904.100194893</v>
      </c>
      <c r="F17" s="16">
        <f>'Tech Proj'!N17</f>
        <v>15</v>
      </c>
      <c r="G17" s="17">
        <f>'Tech Proj'!Q17</f>
        <v>231979.21918979136</v>
      </c>
      <c r="H17" s="17">
        <f>'Tech Proj'!R17</f>
        <v>-250000</v>
      </c>
      <c r="I17" s="17">
        <f>'Tech Proj'!S17</f>
        <v>-271353.8467841987</v>
      </c>
    </row>
    <row r="18" spans="1:9" ht="12.75">
      <c r="A18" s="16">
        <f>'Tech Proj'!G18</f>
        <v>16</v>
      </c>
      <c r="B18" s="17">
        <f>'Tech Proj'!J18</f>
        <v>230825.09372118546</v>
      </c>
      <c r="C18" s="17">
        <f>'Tech Proj'!K18</f>
        <v>3500000</v>
      </c>
      <c r="D18" s="17">
        <f>'Tech Proj'!L18</f>
        <v>3300729.193916078</v>
      </c>
      <c r="F18" s="16">
        <f>'Tech Proj'!N18</f>
        <v>16</v>
      </c>
      <c r="G18" s="17">
        <f>'Tech Proj'!Q18</f>
        <v>230825.09372118546</v>
      </c>
      <c r="H18" s="17">
        <f>'Tech Proj'!R18</f>
        <v>0</v>
      </c>
      <c r="I18" s="17">
        <f>'Tech Proj'!S18</f>
        <v>-40528.75306301325</v>
      </c>
    </row>
    <row r="19" spans="1:9" ht="12.75">
      <c r="A19" s="16">
        <f>'Tech Proj'!G19</f>
        <v>17</v>
      </c>
      <c r="B19" s="17">
        <f>'Tech Proj'!J19</f>
        <v>229676.7101703338</v>
      </c>
      <c r="C19" s="17">
        <f>'Tech Proj'!K19</f>
        <v>3750000</v>
      </c>
      <c r="D19" s="17">
        <f>'Tech Proj'!L19</f>
        <v>3530405.904086412</v>
      </c>
      <c r="F19" s="16">
        <f>'Tech Proj'!N19</f>
        <v>17</v>
      </c>
      <c r="G19" s="17">
        <f>'Tech Proj'!Q19</f>
        <v>229676.7101703338</v>
      </c>
      <c r="H19" s="17">
        <f>'Tech Proj'!R19</f>
        <v>250000</v>
      </c>
      <c r="I19" s="17">
        <f>'Tech Proj'!S19</f>
        <v>189147.95710732054</v>
      </c>
    </row>
    <row r="20" spans="1:9" ht="12.75">
      <c r="A20" s="16">
        <f>'Tech Proj'!G20</f>
        <v>18</v>
      </c>
      <c r="B20" s="17">
        <f>'Tech Proj'!J20</f>
        <v>228534.03997048145</v>
      </c>
      <c r="C20" s="17">
        <f>'Tech Proj'!K20</f>
        <v>4000000</v>
      </c>
      <c r="D20" s="17">
        <f>'Tech Proj'!L20</f>
        <v>3758939.9440568932</v>
      </c>
      <c r="F20" s="16">
        <f>'Tech Proj'!N20</f>
        <v>18</v>
      </c>
      <c r="G20" s="17">
        <f>'Tech Proj'!Q20</f>
        <v>228534.03997048145</v>
      </c>
      <c r="H20" s="17">
        <f>'Tech Proj'!R20</f>
        <v>500000</v>
      </c>
      <c r="I20" s="17">
        <f>'Tech Proj'!S20</f>
        <v>417681.99707780196</v>
      </c>
    </row>
    <row r="21" spans="1:9" ht="12.75">
      <c r="A21" s="16">
        <f>'Tech Proj'!G21</f>
        <v>19</v>
      </c>
      <c r="B21" s="17">
        <f>'Tech Proj'!J21</f>
        <v>227397.05469699646</v>
      </c>
      <c r="C21" s="17">
        <f>'Tech Proj'!K21</f>
        <v>4250000</v>
      </c>
      <c r="D21" s="17">
        <f>'Tech Proj'!L21</f>
        <v>3986336.9987538895</v>
      </c>
      <c r="F21" s="16">
        <f>'Tech Proj'!N21</f>
        <v>19</v>
      </c>
      <c r="G21" s="17">
        <f>'Tech Proj'!Q21</f>
        <v>227397.05469699646</v>
      </c>
      <c r="H21" s="17">
        <f>'Tech Proj'!R21</f>
        <v>750000</v>
      </c>
      <c r="I21" s="17">
        <f>'Tech Proj'!S21</f>
        <v>645079.0517747984</v>
      </c>
    </row>
    <row r="22" spans="1:9" ht="12.75">
      <c r="A22" s="16">
        <f>'Tech Proj'!G22</f>
        <v>20</v>
      </c>
      <c r="B22" s="17">
        <f>'Tech Proj'!J22</f>
        <v>226265.72606666316</v>
      </c>
      <c r="C22" s="17">
        <f>'Tech Proj'!K22</f>
        <v>4500000</v>
      </c>
      <c r="D22" s="17">
        <f>'Tech Proj'!L22</f>
        <v>4212602.724820552</v>
      </c>
      <c r="F22" s="16">
        <f>'Tech Proj'!N22</f>
        <v>20</v>
      </c>
      <c r="G22" s="17">
        <f>'Tech Proj'!Q22</f>
        <v>226265.72606666316</v>
      </c>
      <c r="H22" s="17">
        <f>'Tech Proj'!R22</f>
        <v>1000000</v>
      </c>
      <c r="I22" s="17">
        <f>'Tech Proj'!S22</f>
        <v>871344.7778414616</v>
      </c>
    </row>
    <row r="23" spans="1:9" ht="12.75">
      <c r="A23" s="16">
        <f>'Tech Proj'!G23</f>
        <v>21</v>
      </c>
      <c r="B23" s="17">
        <f>'Tech Proj'!J23</f>
        <v>225140.02593697832</v>
      </c>
      <c r="C23" s="17">
        <f>'Tech Proj'!K23</f>
        <v>4750000</v>
      </c>
      <c r="D23" s="17">
        <f>'Tech Proj'!L23</f>
        <v>4437742.75075753</v>
      </c>
      <c r="F23" s="16">
        <f>'Tech Proj'!N23</f>
        <v>21</v>
      </c>
      <c r="G23" s="17">
        <f>'Tech Proj'!Q23</f>
        <v>225140.02593697832</v>
      </c>
      <c r="H23" s="17">
        <f>'Tech Proj'!R23</f>
        <v>1250000</v>
      </c>
      <c r="I23" s="17">
        <f>'Tech Proj'!S23</f>
        <v>1096484.80377844</v>
      </c>
    </row>
    <row r="24" spans="1:9" ht="12.75">
      <c r="A24" s="16">
        <f>'Tech Proj'!G24</f>
        <v>22</v>
      </c>
      <c r="B24" s="17">
        <f>'Tech Proj'!J24</f>
        <v>224019.92630545108</v>
      </c>
      <c r="C24" s="17">
        <f>'Tech Proj'!K24</f>
        <v>5000000</v>
      </c>
      <c r="D24" s="17">
        <f>'Tech Proj'!L24</f>
        <v>4661762.677062982</v>
      </c>
      <c r="F24" s="16">
        <f>'Tech Proj'!N24</f>
        <v>22</v>
      </c>
      <c r="G24" s="17">
        <f>'Tech Proj'!Q24</f>
        <v>224019.92630545108</v>
      </c>
      <c r="H24" s="17">
        <f>'Tech Proj'!R24</f>
        <v>1500000</v>
      </c>
      <c r="I24" s="17">
        <f>'Tech Proj'!S24</f>
        <v>1320504.7300838912</v>
      </c>
    </row>
    <row r="25" spans="1:9" ht="12.75">
      <c r="A25" s="16">
        <f>'Tech Proj'!G25</f>
        <v>23</v>
      </c>
      <c r="B25" s="17">
        <f>'Tech Proj'!J25</f>
        <v>222905.39930890658</v>
      </c>
      <c r="C25" s="17">
        <f>'Tech Proj'!K25</f>
        <v>5250000</v>
      </c>
      <c r="D25" s="17">
        <f>'Tech Proj'!L25</f>
        <v>4884668.076371889</v>
      </c>
      <c r="F25" s="16">
        <f>'Tech Proj'!N25</f>
        <v>23</v>
      </c>
      <c r="G25" s="17">
        <f>'Tech Proj'!Q25</f>
        <v>222905.39930890658</v>
      </c>
      <c r="H25" s="17">
        <f>'Tech Proj'!R25</f>
        <v>1750000</v>
      </c>
      <c r="I25" s="17">
        <f>'Tech Proj'!S25</f>
        <v>1543410.1293927978</v>
      </c>
    </row>
    <row r="26" spans="1:9" ht="12.75">
      <c r="A26" s="16">
        <f>'Tech Proj'!G26</f>
        <v>24</v>
      </c>
      <c r="B26" s="17">
        <f>'Tech Proj'!J26</f>
        <v>221796.41722279263</v>
      </c>
      <c r="C26" s="17">
        <f>'Tech Proj'!K26</f>
        <v>5500000</v>
      </c>
      <c r="D26" s="17">
        <f>'Tech Proj'!L26</f>
        <v>5106464.493594681</v>
      </c>
      <c r="F26" s="16">
        <f>'Tech Proj'!N26</f>
        <v>24</v>
      </c>
      <c r="G26" s="17">
        <f>'Tech Proj'!Q26</f>
        <v>221796.41722279263</v>
      </c>
      <c r="H26" s="17">
        <f>'Tech Proj'!R26</f>
        <v>2000000</v>
      </c>
      <c r="I26" s="17">
        <f>'Tech Proj'!S26</f>
        <v>1765206.5466155903</v>
      </c>
    </row>
    <row r="27" spans="1:9" ht="12.75">
      <c r="A27" s="16">
        <f>'Tech Proj'!G27</f>
        <v>25</v>
      </c>
      <c r="B27" s="17">
        <f>'Tech Proj'!J27</f>
        <v>110346.4762302451</v>
      </c>
      <c r="C27" s="17">
        <f>'Tech Proj'!K27</f>
        <v>5625000</v>
      </c>
      <c r="D27" s="17">
        <f>'Tech Proj'!L27</f>
        <v>5216810.969824926</v>
      </c>
      <c r="F27" s="16">
        <f>'Tech Proj'!N27</f>
        <v>25</v>
      </c>
      <c r="G27" s="17">
        <f>'Tech Proj'!Q27</f>
        <v>110346.4762302451</v>
      </c>
      <c r="H27" s="17">
        <f>'Tech Proj'!R27</f>
        <v>2125000</v>
      </c>
      <c r="I27" s="17">
        <f>'Tech Proj'!S27</f>
        <v>1875553.0228458354</v>
      </c>
    </row>
    <row r="28" spans="1:9" ht="12.75">
      <c r="A28" s="16">
        <f>'Tech Proj'!G28</f>
        <v>26</v>
      </c>
      <c r="B28" s="17">
        <f>'Tech Proj'!J28</f>
        <v>109797.48878631354</v>
      </c>
      <c r="C28" s="17">
        <f>'Tech Proj'!K28</f>
        <v>5750000</v>
      </c>
      <c r="D28" s="17">
        <f>'Tech Proj'!L28</f>
        <v>5326608.45861124</v>
      </c>
      <c r="F28" s="16">
        <f>'Tech Proj'!N28</f>
        <v>26</v>
      </c>
      <c r="G28" s="17">
        <f>'Tech Proj'!Q28</f>
        <v>109797.48878631354</v>
      </c>
      <c r="H28" s="17">
        <f>'Tech Proj'!R28</f>
        <v>2250000</v>
      </c>
      <c r="I28" s="17">
        <f>'Tech Proj'!S28</f>
        <v>1985350.5116321489</v>
      </c>
    </row>
    <row r="29" spans="1:9" ht="12.75">
      <c r="A29" s="16">
        <f>'Tech Proj'!G29</f>
        <v>27</v>
      </c>
      <c r="B29" s="17">
        <f>'Tech Proj'!J29</f>
        <v>109251.23262319756</v>
      </c>
      <c r="C29" s="17">
        <f>'Tech Proj'!K29</f>
        <v>5875000</v>
      </c>
      <c r="D29" s="17">
        <f>'Tech Proj'!L29</f>
        <v>5435859.691234437</v>
      </c>
      <c r="F29" s="16">
        <f>'Tech Proj'!N29</f>
        <v>27</v>
      </c>
      <c r="G29" s="17">
        <f>'Tech Proj'!Q29</f>
        <v>109251.23262319756</v>
      </c>
      <c r="H29" s="17">
        <f>'Tech Proj'!R29</f>
        <v>2375000</v>
      </c>
      <c r="I29" s="17">
        <f>'Tech Proj'!S29</f>
        <v>2094601.7442553465</v>
      </c>
    </row>
    <row r="30" spans="1:9" ht="12.75">
      <c r="A30" s="16">
        <f>'Tech Proj'!G30</f>
        <v>28</v>
      </c>
      <c r="B30" s="17">
        <f>'Tech Proj'!J30</f>
        <v>108707.6941524354</v>
      </c>
      <c r="C30" s="17">
        <f>'Tech Proj'!K30</f>
        <v>6000000</v>
      </c>
      <c r="D30" s="17">
        <f>'Tech Proj'!L30</f>
        <v>5544567.385386872</v>
      </c>
      <c r="F30" s="16">
        <f>'Tech Proj'!N30</f>
        <v>28</v>
      </c>
      <c r="G30" s="17">
        <f>'Tech Proj'!Q30</f>
        <v>108707.6941524354</v>
      </c>
      <c r="H30" s="17">
        <f>'Tech Proj'!R30</f>
        <v>2500000</v>
      </c>
      <c r="I30" s="17">
        <f>'Tech Proj'!S30</f>
        <v>2203309.438407782</v>
      </c>
    </row>
    <row r="31" spans="1:9" ht="12.75">
      <c r="A31" s="16">
        <f>'Tech Proj'!G31</f>
        <v>29</v>
      </c>
      <c r="B31" s="17">
        <f>'Tech Proj'!J31</f>
        <v>108166.85985316956</v>
      </c>
      <c r="C31" s="17">
        <f>'Tech Proj'!K31</f>
        <v>6125000</v>
      </c>
      <c r="D31" s="17">
        <f>'Tech Proj'!L31</f>
        <v>5652734.245240042</v>
      </c>
      <c r="F31" s="16">
        <f>'Tech Proj'!N31</f>
        <v>29</v>
      </c>
      <c r="G31" s="17">
        <f>'Tech Proj'!Q31</f>
        <v>108166.85985316956</v>
      </c>
      <c r="H31" s="17">
        <f>'Tech Proj'!R31</f>
        <v>2625000</v>
      </c>
      <c r="I31" s="17">
        <f>'Tech Proj'!S31</f>
        <v>2311476.2982609514</v>
      </c>
    </row>
    <row r="32" spans="1:9" ht="12.75">
      <c r="A32" s="16">
        <f>'Tech Proj'!G32</f>
        <v>30</v>
      </c>
      <c r="B32" s="17">
        <f>'Tech Proj'!J32</f>
        <v>107628.71627181052</v>
      </c>
      <c r="C32" s="17">
        <f>'Tech Proj'!K32</f>
        <v>6250000</v>
      </c>
      <c r="D32" s="17">
        <f>'Tech Proj'!L32</f>
        <v>5760362.961511852</v>
      </c>
      <c r="F32" s="16">
        <f>'Tech Proj'!N32</f>
        <v>30</v>
      </c>
      <c r="G32" s="17">
        <f>'Tech Proj'!Q32</f>
        <v>107628.71627181052</v>
      </c>
      <c r="H32" s="17">
        <f>'Tech Proj'!R32</f>
        <v>2750000</v>
      </c>
      <c r="I32" s="17">
        <f>'Tech Proj'!S32</f>
        <v>2419105.014532762</v>
      </c>
    </row>
    <row r="33" spans="1:9" ht="12.75">
      <c r="A33" s="16">
        <f>'Tech Proj'!G33</f>
        <v>31</v>
      </c>
      <c r="B33" s="17">
        <f>'Tech Proj'!J33</f>
        <v>107093.25002170203</v>
      </c>
      <c r="C33" s="17">
        <f>'Tech Proj'!K33</f>
        <v>6375000</v>
      </c>
      <c r="D33" s="17">
        <f>'Tech Proj'!L33</f>
        <v>5867456.211533554</v>
      </c>
      <c r="F33" s="16">
        <f>'Tech Proj'!N33</f>
        <v>31</v>
      </c>
      <c r="G33" s="17">
        <f>'Tech Proj'!Q33</f>
        <v>107093.25002170203</v>
      </c>
      <c r="H33" s="17">
        <f>'Tech Proj'!R33</f>
        <v>2875000</v>
      </c>
      <c r="I33" s="17">
        <f>'Tech Proj'!S33</f>
        <v>2526198.2645544643</v>
      </c>
    </row>
    <row r="34" spans="1:9" ht="12.75">
      <c r="A34" s="16">
        <f>'Tech Proj'!G34</f>
        <v>32</v>
      </c>
      <c r="B34" s="17">
        <f>'Tech Proj'!J34</f>
        <v>106560.4477827881</v>
      </c>
      <c r="C34" s="17">
        <f>'Tech Proj'!K34</f>
        <v>6500000</v>
      </c>
      <c r="D34" s="17">
        <f>'Tech Proj'!L34</f>
        <v>5974016.659316342</v>
      </c>
      <c r="F34" s="16">
        <f>'Tech Proj'!N34</f>
        <v>32</v>
      </c>
      <c r="G34" s="17">
        <f>'Tech Proj'!Q34</f>
        <v>106560.4477827881</v>
      </c>
      <c r="H34" s="17">
        <f>'Tech Proj'!R34</f>
        <v>3000000</v>
      </c>
      <c r="I34" s="17">
        <f>'Tech Proj'!S34</f>
        <v>2632758.712337252</v>
      </c>
    </row>
    <row r="35" spans="1:9" ht="12.75">
      <c r="A35" s="16">
        <f>'Tech Proj'!G35</f>
        <v>33</v>
      </c>
      <c r="B35" s="17">
        <f>'Tech Proj'!J35</f>
        <v>106030.2963012817</v>
      </c>
      <c r="C35" s="17">
        <f>'Tech Proj'!K35</f>
        <v>6625000</v>
      </c>
      <c r="D35" s="17">
        <f>'Tech Proj'!L35</f>
        <v>6080046.955617624</v>
      </c>
      <c r="F35" s="16">
        <f>'Tech Proj'!N35</f>
        <v>33</v>
      </c>
      <c r="G35" s="17">
        <f>'Tech Proj'!Q35</f>
        <v>106030.2963012817</v>
      </c>
      <c r="H35" s="17">
        <f>'Tech Proj'!R35</f>
        <v>3125000</v>
      </c>
      <c r="I35" s="17">
        <f>'Tech Proj'!S35</f>
        <v>2738789.0086385338</v>
      </c>
    </row>
    <row r="36" spans="1:9" ht="12.75">
      <c r="A36" s="16">
        <f>'Tech Proj'!G36</f>
        <v>34</v>
      </c>
      <c r="B36" s="17">
        <f>'Tech Proj'!J36</f>
        <v>105502.78238933504</v>
      </c>
      <c r="C36" s="17">
        <f>'Tech Proj'!K36</f>
        <v>6750000</v>
      </c>
      <c r="D36" s="17">
        <f>'Tech Proj'!L36</f>
        <v>6185549.73800696</v>
      </c>
      <c r="F36" s="16">
        <f>'Tech Proj'!N36</f>
        <v>34</v>
      </c>
      <c r="G36" s="17">
        <f>'Tech Proj'!Q36</f>
        <v>105502.78238933504</v>
      </c>
      <c r="H36" s="17">
        <f>'Tech Proj'!R36</f>
        <v>3250000</v>
      </c>
      <c r="I36" s="17">
        <f>'Tech Proj'!S36</f>
        <v>2844291.7910278686</v>
      </c>
    </row>
    <row r="37" spans="1:9" ht="12.75">
      <c r="A37" s="16">
        <f>'Tech Proj'!G37</f>
        <v>35</v>
      </c>
      <c r="B37" s="17">
        <f>'Tech Proj'!J37</f>
        <v>104977.89292471149</v>
      </c>
      <c r="C37" s="17">
        <f>'Tech Proj'!K37</f>
        <v>6875000</v>
      </c>
      <c r="D37" s="17">
        <f>'Tech Proj'!L37</f>
        <v>6290527.630931671</v>
      </c>
      <c r="F37" s="16">
        <f>'Tech Proj'!N37</f>
        <v>35</v>
      </c>
      <c r="G37" s="17">
        <f>'Tech Proj'!Q37</f>
        <v>104977.89292471149</v>
      </c>
      <c r="H37" s="17">
        <f>'Tech Proj'!R37</f>
        <v>3375000</v>
      </c>
      <c r="I37" s="17">
        <f>'Tech Proj'!S37</f>
        <v>2949269.68395258</v>
      </c>
    </row>
    <row r="38" spans="1:9" ht="12.75">
      <c r="A38" s="16">
        <f>'Tech Proj'!G38</f>
        <v>36</v>
      </c>
      <c r="B38" s="17">
        <f>'Tech Proj'!J38</f>
        <v>104455.6148504592</v>
      </c>
      <c r="C38" s="17">
        <f>'Tech Proj'!K38</f>
        <v>7000000</v>
      </c>
      <c r="D38" s="17">
        <f>'Tech Proj'!L38</f>
        <v>6394983.24578213</v>
      </c>
      <c r="F38" s="16">
        <f>'Tech Proj'!N38</f>
        <v>36</v>
      </c>
      <c r="G38" s="17">
        <f>'Tech Proj'!Q38</f>
        <v>104455.6148504592</v>
      </c>
      <c r="H38" s="17">
        <f>'Tech Proj'!R38</f>
        <v>3500000</v>
      </c>
      <c r="I38" s="17">
        <f>'Tech Proj'!S38</f>
        <v>3053725.2988030394</v>
      </c>
    </row>
  </sheetData>
  <printOptions/>
  <pageMargins left="0.7875" right="0.7875" top="1.025" bottom="1.025" header="0.7875" footer="0.7875"/>
  <pageSetup horizontalDpi="300" verticalDpi="300" orientation="portrait"/>
  <headerFooter alignWithMargins="0">
    <oddHeader>&amp;C&amp;A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607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 Brown</dc:creator>
  <cp:keywords/>
  <dc:description/>
  <cp:lastModifiedBy>Alex Brown</cp:lastModifiedBy>
  <cp:lastPrinted>1601-01-01T05:00:00Z</cp:lastPrinted>
  <dcterms:created xsi:type="dcterms:W3CDTF">2005-11-20T17:30:58Z</dcterms:created>
  <dcterms:modified xsi:type="dcterms:W3CDTF">2005-12-04T18:40:26Z</dcterms:modified>
  <cp:category/>
  <cp:version/>
  <cp:contentType/>
  <cp:contentStatus/>
  <cp:revision>13</cp:revision>
</cp:coreProperties>
</file>